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schenok_ov\Desktop\Расчет СН на 2022 год\Уточненный расчет _ноябрь 2021\Для раскрытия_08.11.2021\"/>
    </mc:Choice>
  </mc:AlternateContent>
  <bookViews>
    <workbookView xWindow="0" yWindow="0" windowWidth="28800" windowHeight="12435"/>
  </bookViews>
  <sheets>
    <sheet name="2022 год" sheetId="1" r:id="rId1"/>
  </sheets>
  <definedNames>
    <definedName name="_xlnm._FilterDatabase" localSheetId="0" hidden="1">'2022 год'!$A$31:$DB$123</definedName>
    <definedName name="TABLE" localSheetId="0">'2022 год'!#REF!</definedName>
    <definedName name="TABLE_2" localSheetId="0">'2022 год'!#REF!</definedName>
    <definedName name="_xlnm.Print_Titles" localSheetId="0">'2022 год'!$30:$30</definedName>
    <definedName name="_xlnm.Print_Area" localSheetId="0">'2022 год'!$A$1:$DB$142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K112" i="1" l="1"/>
  <c r="CK106" i="1"/>
  <c r="CK98" i="1" l="1"/>
  <c r="CK95" i="1" l="1"/>
  <c r="CK94" i="1"/>
  <c r="CK75" i="1"/>
  <c r="CK74" i="1"/>
  <c r="CK53" i="1"/>
  <c r="AZ112" i="1" l="1"/>
  <c r="AZ96" i="1"/>
  <c r="AZ98" i="1"/>
  <c r="AZ106" i="1"/>
  <c r="AZ52" i="1" l="1"/>
  <c r="AZ93" i="1"/>
  <c r="AZ99" i="1"/>
  <c r="CK73" i="1" l="1"/>
  <c r="BT73" i="1"/>
  <c r="AZ73" i="1"/>
  <c r="CK87" i="1" l="1"/>
  <c r="AZ107" i="1" l="1"/>
  <c r="AZ104" i="1" s="1"/>
  <c r="BT90" i="1" l="1"/>
  <c r="BT87" i="1"/>
  <c r="BT84" i="1"/>
  <c r="CK93" i="1" l="1"/>
  <c r="BT93" i="1"/>
  <c r="CK90" i="1"/>
  <c r="AZ90" i="1"/>
  <c r="AZ87" i="1"/>
  <c r="CK84" i="1"/>
  <c r="CK83" i="1" s="1"/>
  <c r="CK80" i="1"/>
  <c r="BT80" i="1"/>
  <c r="AZ80" i="1"/>
  <c r="AZ76" i="1" s="1"/>
  <c r="CK69" i="1"/>
  <c r="CK66" i="1"/>
  <c r="BT66" i="1"/>
  <c r="AZ66" i="1"/>
  <c r="AZ62" i="1" s="1"/>
  <c r="CK59" i="1"/>
  <c r="BT59" i="1"/>
  <c r="AZ59" i="1"/>
  <c r="CK52" i="1"/>
  <c r="BT52" i="1"/>
  <c r="CK45" i="1"/>
  <c r="BT45" i="1"/>
  <c r="BT41" i="1" s="1"/>
  <c r="AZ45" i="1"/>
  <c r="AZ41" i="1" s="1"/>
  <c r="CK39" i="1"/>
  <c r="BT39" i="1"/>
  <c r="AZ39" i="1"/>
  <c r="CK38" i="1"/>
  <c r="BT38" i="1"/>
  <c r="AZ38" i="1"/>
  <c r="AZ37" i="1" l="1"/>
  <c r="CK62" i="1"/>
  <c r="CK37" i="1"/>
  <c r="BT37" i="1"/>
  <c r="CK55" i="1"/>
  <c r="CK41" i="1"/>
  <c r="BT69" i="1"/>
  <c r="BT48" i="1"/>
  <c r="AZ55" i="1"/>
  <c r="BT55" i="1"/>
  <c r="BT62" i="1"/>
  <c r="AZ69" i="1"/>
  <c r="BT76" i="1"/>
  <c r="CK48" i="1"/>
  <c r="CK76" i="1"/>
  <c r="AZ84" i="1"/>
  <c r="AZ83" i="1" s="1"/>
  <c r="AZ48" i="1"/>
  <c r="BT33" i="1" l="1"/>
  <c r="AZ33" i="1"/>
  <c r="AZ31" i="1" s="1"/>
  <c r="CK33" i="1"/>
  <c r="CK31" i="1" s="1"/>
  <c r="BT83" i="1"/>
  <c r="CK99" i="1"/>
  <c r="CK96" i="1" s="1"/>
  <c r="BT31" i="1" l="1"/>
  <c r="CK107" i="1"/>
  <c r="CK104" i="1" s="1"/>
  <c r="BT107" i="1"/>
  <c r="BT104" i="1" s="1"/>
</calcChain>
</file>

<file path=xl/sharedStrings.xml><?xml version="1.0" encoding="utf-8"?>
<sst xmlns="http://schemas.openxmlformats.org/spreadsheetml/2006/main" count="318" uniqueCount="143">
  <si>
    <t>П Р Е Д Л О Ж Е Н И Е</t>
  </si>
  <si>
    <t>о размере цен (тарифов), долгосрочных параметров регулирования</t>
  </si>
  <si>
    <t xml:space="preserve"> год</t>
  </si>
  <si>
    <t>(расчетный период регулирования)</t>
  </si>
  <si>
    <t>(полное и сокращенное наименование юридического лица)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</si>
  <si>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</si>
  <si>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</si>
  <si>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</si>
  <si>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</si>
  <si>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</si>
  <si>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</si>
  <si>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</si>
  <si>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</si>
  <si>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</si>
  <si>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</si>
  <si>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</si>
  <si>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II. Основные показатели деятельности гарантирующих поставщиков</t>
  </si>
  <si>
    <t>Наименование
показателей</t>
  </si>
  <si>
    <t>Единица измерения</t>
  </si>
  <si>
    <t>1.</t>
  </si>
  <si>
    <t>Объемы полезного отпуска электрической энергии - всего</t>
  </si>
  <si>
    <t>в том числе:</t>
  </si>
  <si>
    <t>1.1.</t>
  </si>
  <si>
    <t>населению и приравненным к нему категориям потребителей</t>
  </si>
  <si>
    <t>тыс. кВт·ч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</si>
  <si>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</si>
  <si>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</si>
  <si>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</si>
  <si>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</si>
  <si>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</si>
  <si>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</si>
  <si>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</si>
  <si>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</si>
  <si>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</si>
  <si>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>1.1.1.Б.</t>
  </si>
  <si>
    <t>1.1.2.</t>
  </si>
  <si>
    <t>население, проживающее 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</si>
  <si>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</si>
  <si>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</si>
  <si>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1.1.3.</t>
  </si>
  <si>
    <t>население, проживающее 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</si>
  <si>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</si>
  <si>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</si>
  <si>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</si>
  <si>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</si>
  <si>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</si>
  <si>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</si>
  <si>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</si>
  <si>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в сельских населенных пунктах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</si>
  <si>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</si>
  <si>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</si>
  <si>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</si>
  <si>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</si>
  <si>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</si>
  <si>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</si>
  <si>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1.2.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</si>
  <si>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</si>
  <si>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670 кВт</t>
  </si>
  <si>
    <t>от 670 кВт до 10 МВт</t>
  </si>
  <si>
    <t>не менее 10 МВт</t>
  </si>
  <si>
    <t>1.3.</t>
  </si>
  <si>
    <t>в первом полугодии</t>
  </si>
  <si>
    <t>во втором полугодии</t>
  </si>
  <si>
    <t>2.</t>
  </si>
  <si>
    <t>2.1.</t>
  </si>
  <si>
    <t>с населением и приравненным к нему категориям потребителей</t>
  </si>
  <si>
    <t>тыс. штук</t>
  </si>
  <si>
    <t>2.2.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</si>
  <si>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</si>
  <si>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</si>
  <si>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</si>
  <si>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3.</t>
  </si>
  <si>
    <t>3.1.</t>
  </si>
  <si>
    <t>по населению и приравненным к нему категориям потребителей</t>
  </si>
  <si>
    <t>штук</t>
  </si>
  <si>
    <t>3.2.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</si>
  <si>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</si>
  <si>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4.</t>
  </si>
  <si>
    <t>5.</t>
  </si>
  <si>
    <t>Необходимая валовая выручка гарантирующего поставщика</t>
  </si>
  <si>
    <t>тыс. рублей</t>
  </si>
  <si>
    <t>6.</t>
  </si>
  <si>
    <t>Показатели численности персонала и фонда оплаты труда по регулируемым видам деятельности</t>
  </si>
  <si>
    <t>6.1.</t>
  </si>
  <si>
    <t>Среднесписочная численность персонала</t>
  </si>
  <si>
    <t>человек</t>
  </si>
  <si>
    <t>6.2.</t>
  </si>
  <si>
    <t>Среднемесячная заработная плата на одного работника</t>
  </si>
  <si>
    <t>тыс. рублей
на человека</t>
  </si>
  <si>
    <t>6.3.</t>
  </si>
  <si>
    <t>Реквизиты отраслевого тарифного соглашения (дата утверждения, срок действия)</t>
  </si>
  <si>
    <t>7.</t>
  </si>
  <si>
    <t>Проценты по обслуживанию заемных средств</t>
  </si>
  <si>
    <t>8.</t>
  </si>
  <si>
    <t>Резерв по сомнительным долгам</t>
  </si>
  <si>
    <t>9.</t>
  </si>
  <si>
    <t>10.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</si>
  <si>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</si>
  <si>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</si>
  <si>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</si>
  <si>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</si>
  <si>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</si>
  <si>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III. Цены (тарифы) по регулируемым видам деятельности организации</t>
  </si>
  <si>
    <t>Для гарантирующих поставщиков:</t>
  </si>
  <si>
    <t>величина сбытовой надбавки для населения и приравненных к нему категорий потребителей</t>
  </si>
  <si>
    <t>рублей/МВт·ч</t>
  </si>
  <si>
    <t>величина сбытовой надбавки для сетевых организаций, покупающих электрическую энергию для компенсации потерь электрической энергии</t>
  </si>
  <si>
    <t>величина сбытовой надбавки для прочих потребителей:</t>
  </si>
  <si>
    <t>Примечание:</t>
  </si>
  <si>
    <t>*) - Базовый период - год, предшествующий расчетному периоду регулирования.</t>
  </si>
  <si>
    <t xml:space="preserve">Необходимые расходы из прибыли </t>
  </si>
  <si>
    <t>**)</t>
  </si>
  <si>
    <t>**) - Показатели не предусмотрены Методическими указаниями по расчету сбытовых надбавок гарантирующих поставщиков с использованием метода сравнения аналогов, утвержденными Приказом ФАС России от 21.11.2017 № 1554/17.</t>
  </si>
  <si>
    <t>сбытовых надбавок гарантирующего поставщика</t>
  </si>
  <si>
    <t>655000, Российская Федерация, Республика Хакасия, г. Абакан, ул. Пушкина, д. 74</t>
  </si>
  <si>
    <t>2460069527</t>
  </si>
  <si>
    <t>190102001</t>
  </si>
  <si>
    <t>Заворин Сергей Сергеевич</t>
  </si>
  <si>
    <t>8 (3902) 24 00 01</t>
  </si>
  <si>
    <t>9 (3902) 23 83 28</t>
  </si>
  <si>
    <t xml:space="preserve">Чистая прибыль (убыток)*** 
</t>
  </si>
  <si>
    <t>***) -  на базовый и расчетный периоды - в размере показателя "расчётная предпринимательская прибыль гарантирующего поставщика", определяемого постановлением Правительства РФ от 29.12.2011 г. № 1178 "О ценообразовании в области регулируемых тарифов" как величина, учитываемая при определении необходимой валовой выручки гарантирующего поставщика, используемой при расчете сбытовых надбавок, остающаяся в распоряжении гарантирующего поставщика и расходуемая им по своему усмотрению. Данный показатель рассчитывается согласно методическим указаниям по расчету сбытовых надбавок гарантирующих поставщиков с использованием метода сравнения аналогов, утвержденных приказом ФАС России от 21.11.2017 г. № 1554/17.</t>
  </si>
  <si>
    <t>Количество точек учета по обслуживаемым договорам - всего****</t>
  </si>
  <si>
    <t xml:space="preserve">****)  указаны точки поставки, определенные в соотвествии с Методическими указаниями по расчету сбытовых надбавок гарантирующих поставщиков с использованием метода сравнения аналогов, утвержденных приказом ФАС России от 21.11.2017 г. № 1554/17. </t>
  </si>
  <si>
    <t>3.3.</t>
  </si>
  <si>
    <t>по сетевым организациям, приобретающим электрическую энергию в целях компенсации потерь электрической энергии в сетях</t>
  </si>
  <si>
    <t xml:space="preserve"> -</t>
  </si>
  <si>
    <t>Количество обслуживаемых договоров - всего*****</t>
  </si>
  <si>
    <t>2022</t>
  </si>
  <si>
    <t xml:space="preserve">  Филиал публичного акционерного общества "Россети Сибирь" - "Хакасэнерго"</t>
  </si>
  <si>
    <t>Филиал публичного акционерного общества "Россети Сибирь" - "Хакасэнерго"</t>
  </si>
  <si>
    <t>Филиал ПАО "Россети Сибирь" - "Хакасэнерго"</t>
  </si>
  <si>
    <t>info@ab.rosseti-sib.ru</t>
  </si>
  <si>
    <t>Фактические показатели за год, предшествующий базовому периоду - 2020 год</t>
  </si>
  <si>
    <t>Показатели, утвержденные
на базовый
период * - 2021 год</t>
  </si>
  <si>
    <t>Предложения
на расчетный период регулирования - 2022 год</t>
  </si>
  <si>
    <t>Фактические показатели за год, предшествующий базовому периоду -
2020 год</t>
  </si>
  <si>
    <t>Показатели, утвержденные
на базовый
период* - 2021 год</t>
  </si>
  <si>
    <t>Предложения
на расчетный период регулирования - 
2022 год</t>
  </si>
  <si>
    <t xml:space="preserve">*****) отсутствуют данные об утвержденых показателях на 2021 год.  </t>
  </si>
  <si>
    <t>сетевым организациям, приобретающим электрическую энергию в целях компенсации потерь электрической энергии в сетях (в том числе филиалу ПАО "Россети Сибирь" - "Хакасэнерго")</t>
  </si>
  <si>
    <t>Количество точек подключения*****</t>
  </si>
  <si>
    <t>Утверждена приказом Минэнерго РФ от 21.12.2020г. №21@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</si>
</sst>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"/>
    <numFmt numFmtId="165" formatCode="#,##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6" fillId="0" borderId="0"/>
    <xf numFmtId="0" fontId="12" fillId="0" borderId="0"/>
  </cellStyleXfs>
  <cellXfs count="144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2" fillId="2" borderId="0" xfId="0" applyNumberFormat="1" applyFont="1" applyFill="1" applyBorder="1" applyAlignment="1">
      <alignment horizontal="left"/>
    </xf>
    <xf numFmtId="43" fontId="1" fillId="0" borderId="0" xfId="2" applyFont="1" applyBorder="1" applyAlignment="1">
      <alignment horizontal="left"/>
    </xf>
    <xf numFmtId="0" fontId="8" fillId="0" borderId="0" xfId="3" applyFont="1" applyFill="1" applyBorder="1" applyAlignment="1">
      <alignment horizontal="left" vertical="top"/>
    </xf>
    <xf numFmtId="0" fontId="9" fillId="0" borderId="0" xfId="3" applyFont="1" applyFill="1" applyBorder="1" applyAlignment="1">
      <alignment horizontal="left" vertical="top" wrapText="1"/>
    </xf>
    <xf numFmtId="0" fontId="9" fillId="0" borderId="0" xfId="3" applyFont="1" applyFill="1" applyBorder="1" applyAlignment="1">
      <alignment horizontal="center" vertical="top" wrapText="1"/>
    </xf>
    <xf numFmtId="2" fontId="9" fillId="0" borderId="0" xfId="3" applyNumberFormat="1" applyFont="1" applyFill="1" applyBorder="1" applyAlignment="1">
      <alignment horizontal="center" vertical="top"/>
    </xf>
    <xf numFmtId="0" fontId="2" fillId="0" borderId="0" xfId="4" applyFont="1" applyFill="1" applyAlignment="1">
      <alignment vertical="top"/>
    </xf>
    <xf numFmtId="0" fontId="1" fillId="0" borderId="0" xfId="4" applyFont="1" applyFill="1"/>
    <xf numFmtId="4" fontId="1" fillId="0" borderId="0" xfId="0" applyNumberFormat="1" applyFont="1" applyBorder="1" applyAlignment="1">
      <alignment horizontal="left"/>
    </xf>
    <xf numFmtId="0" fontId="1" fillId="3" borderId="0" xfId="0" applyNumberFormat="1" applyFont="1" applyFill="1" applyBorder="1" applyAlignment="1">
      <alignment horizontal="left"/>
    </xf>
    <xf numFmtId="0" fontId="1" fillId="0" borderId="0" xfId="4" applyFont="1" applyFill="1" applyAlignment="1">
      <alignment horizontal="left"/>
    </xf>
    <xf numFmtId="0" fontId="1" fillId="0" borderId="0" xfId="4" applyFont="1" applyFill="1" applyAlignment="1"/>
    <xf numFmtId="0" fontId="2" fillId="0" borderId="0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left"/>
    </xf>
    <xf numFmtId="0" fontId="1" fillId="2" borderId="0" xfId="0" applyNumberFormat="1" applyFont="1" applyFill="1" applyBorder="1" applyAlignment="1">
      <alignment horizontal="left"/>
    </xf>
    <xf numFmtId="0" fontId="1" fillId="0" borderId="0" xfId="4" applyFont="1" applyFill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0" fillId="0" borderId="5" xfId="0" applyNumberFormat="1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center" vertical="top" wrapText="1"/>
    </xf>
    <xf numFmtId="0" fontId="10" fillId="0" borderId="4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/>
    </xf>
    <xf numFmtId="0" fontId="1" fillId="2" borderId="3" xfId="0" applyNumberFormat="1" applyFont="1" applyFill="1" applyBorder="1" applyAlignment="1">
      <alignment horizontal="left" vertical="top" wrapText="1"/>
    </xf>
    <xf numFmtId="0" fontId="1" fillId="2" borderId="4" xfId="0" applyNumberFormat="1" applyFont="1" applyFill="1" applyBorder="1" applyAlignment="1">
      <alignment horizontal="left" vertical="top" wrapText="1"/>
    </xf>
    <xf numFmtId="0" fontId="1" fillId="2" borderId="5" xfId="0" applyNumberFormat="1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0" fontId="10" fillId="2" borderId="5" xfId="0" applyNumberFormat="1" applyFont="1" applyFill="1" applyBorder="1" applyAlignment="1">
      <alignment horizontal="center" vertical="top" wrapText="1"/>
    </xf>
    <xf numFmtId="0" fontId="10" fillId="2" borderId="3" xfId="0" applyNumberFormat="1" applyFont="1" applyFill="1" applyBorder="1" applyAlignment="1">
      <alignment horizontal="center" vertical="top" wrapText="1"/>
    </xf>
    <xf numFmtId="0" fontId="10" fillId="2" borderId="4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top" wrapText="1"/>
    </xf>
    <xf numFmtId="0" fontId="10" fillId="0" borderId="3" xfId="0" applyNumberFormat="1" applyFont="1" applyBorder="1" applyAlignment="1">
      <alignment horizontal="center" vertical="top" wrapText="1"/>
    </xf>
    <xf numFmtId="0" fontId="10" fillId="0" borderId="4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center"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4" fontId="10" fillId="0" borderId="5" xfId="0" applyNumberFormat="1" applyFont="1" applyFill="1" applyBorder="1" applyAlignment="1">
      <alignment horizontal="center" vertical="top" wrapText="1"/>
    </xf>
    <xf numFmtId="4" fontId="10" fillId="0" borderId="3" xfId="0" applyNumberFormat="1" applyFont="1" applyFill="1" applyBorder="1" applyAlignment="1">
      <alignment horizontal="center" vertical="top" wrapText="1"/>
    </xf>
    <xf numFmtId="4" fontId="10" fillId="0" borderId="4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top" wrapText="1"/>
    </xf>
    <xf numFmtId="3" fontId="1" fillId="2" borderId="3" xfId="0" applyNumberFormat="1" applyFont="1" applyFill="1" applyBorder="1" applyAlignment="1">
      <alignment horizontal="center" vertical="top" wrapText="1"/>
    </xf>
    <xf numFmtId="3" fontId="1" fillId="2" borderId="4" xfId="0" applyNumberFormat="1" applyFont="1" applyFill="1" applyBorder="1" applyAlignment="1">
      <alignment horizontal="center" vertical="top" wrapText="1"/>
    </xf>
    <xf numFmtId="49" fontId="11" fillId="0" borderId="3" xfId="0" applyNumberFormat="1" applyFont="1" applyBorder="1" applyAlignment="1">
      <alignment horizontal="center" vertical="top"/>
    </xf>
    <xf numFmtId="0" fontId="11" fillId="2" borderId="3" xfId="0" applyNumberFormat="1" applyFont="1" applyFill="1" applyBorder="1" applyAlignment="1">
      <alignment horizontal="left" vertical="top" wrapText="1"/>
    </xf>
    <xf numFmtId="3" fontId="11" fillId="0" borderId="10" xfId="0" applyNumberFormat="1" applyFont="1" applyBorder="1" applyAlignment="1">
      <alignment horizontal="center" vertical="top" wrapText="1"/>
    </xf>
    <xf numFmtId="3" fontId="11" fillId="0" borderId="5" xfId="0" applyNumberFormat="1" applyFont="1" applyBorder="1" applyAlignment="1">
      <alignment horizontal="center" vertical="top" wrapText="1"/>
    </xf>
    <xf numFmtId="3" fontId="11" fillId="0" borderId="3" xfId="0" applyNumberFormat="1" applyFont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164" fontId="1" fillId="0" borderId="10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164" fontId="10" fillId="0" borderId="10" xfId="0" applyNumberFormat="1" applyFont="1" applyFill="1" applyBorder="1" applyAlignment="1">
      <alignment horizontal="center" vertical="top" wrapText="1"/>
    </xf>
    <xf numFmtId="164" fontId="10" fillId="0" borderId="5" xfId="0" applyNumberFormat="1" applyFont="1" applyFill="1" applyBorder="1" applyAlignment="1">
      <alignment horizontal="center" vertical="top" wrapText="1"/>
    </xf>
    <xf numFmtId="164" fontId="10" fillId="0" borderId="3" xfId="0" applyNumberFormat="1" applyFont="1" applyFill="1" applyBorder="1" applyAlignment="1">
      <alignment horizontal="center" vertical="top" wrapText="1"/>
    </xf>
    <xf numFmtId="164" fontId="10" fillId="0" borderId="4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left" vertical="top" wrapText="1"/>
    </xf>
    <xf numFmtId="0" fontId="11" fillId="0" borderId="3" xfId="0" applyNumberFormat="1" applyFont="1" applyBorder="1" applyAlignment="1">
      <alignment horizontal="left" vertical="top" wrapText="1"/>
    </xf>
    <xf numFmtId="0" fontId="11" fillId="0" borderId="5" xfId="0" applyNumberFormat="1" applyFont="1" applyBorder="1" applyAlignment="1">
      <alignment horizontal="center" vertical="top" wrapText="1"/>
    </xf>
    <xf numFmtId="0" fontId="11" fillId="0" borderId="3" xfId="0" applyNumberFormat="1" applyFont="1" applyBorder="1" applyAlignment="1">
      <alignment horizontal="center" vertical="top" wrapText="1"/>
    </xf>
    <xf numFmtId="0" fontId="11" fillId="0" borderId="4" xfId="0" applyNumberFormat="1" applyFont="1" applyBorder="1" applyAlignment="1">
      <alignment horizontal="center" vertical="top" wrapText="1"/>
    </xf>
    <xf numFmtId="3" fontId="11" fillId="0" borderId="10" xfId="0" applyNumberFormat="1" applyFont="1" applyFill="1" applyBorder="1" applyAlignment="1">
      <alignment horizontal="center" vertical="top" wrapText="1"/>
    </xf>
    <xf numFmtId="3" fontId="11" fillId="0" borderId="5" xfId="0" applyNumberFormat="1" applyFont="1" applyFill="1" applyBorder="1" applyAlignment="1">
      <alignment horizontal="center" vertical="top" wrapText="1"/>
    </xf>
    <xf numFmtId="3" fontId="11" fillId="0" borderId="3" xfId="0" applyNumberFormat="1" applyFont="1" applyFill="1" applyBorder="1" applyAlignment="1">
      <alignment horizontal="center" vertical="top" wrapText="1"/>
    </xf>
    <xf numFmtId="3" fontId="11" fillId="0" borderId="4" xfId="0" applyNumberFormat="1" applyFont="1" applyFill="1" applyBorder="1" applyAlignment="1">
      <alignment horizontal="center" vertical="top" wrapText="1"/>
    </xf>
    <xf numFmtId="3" fontId="1" fillId="2" borderId="10" xfId="0" applyNumberFormat="1" applyFon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top" wrapText="1"/>
    </xf>
    <xf numFmtId="3" fontId="1" fillId="0" borderId="5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Fill="1" applyBorder="1" applyAlignment="1">
      <alignment horizontal="center" vertical="top" wrapText="1"/>
    </xf>
    <xf numFmtId="3" fontId="10" fillId="0" borderId="5" xfId="0" applyNumberFormat="1" applyFont="1" applyFill="1" applyBorder="1" applyAlignment="1">
      <alignment horizontal="center" vertical="top" wrapText="1"/>
    </xf>
    <xf numFmtId="3" fontId="10" fillId="0" borderId="3" xfId="0" applyNumberFormat="1" applyFont="1" applyFill="1" applyBorder="1" applyAlignment="1">
      <alignment horizontal="center" vertical="top" wrapText="1"/>
    </xf>
    <xf numFmtId="3" fontId="10" fillId="0" borderId="4" xfId="0" applyNumberFormat="1" applyFont="1" applyFill="1" applyBorder="1" applyAlignment="1">
      <alignment horizontal="center" vertical="top" wrapText="1"/>
    </xf>
    <xf numFmtId="3" fontId="1" fillId="0" borderId="5" xfId="0" applyNumberFormat="1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2" fillId="0" borderId="3" xfId="0" applyNumberFormat="1" applyFont="1" applyBorder="1" applyAlignment="1">
      <alignment horizontal="left"/>
    </xf>
    <xf numFmtId="49" fontId="2" fillId="0" borderId="3" xfId="1" applyNumberFormat="1" applyFont="1" applyBorder="1" applyAlignment="1">
      <alignment horizontal="left"/>
    </xf>
    <xf numFmtId="0" fontId="1" fillId="0" borderId="2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3" fontId="11" fillId="2" borderId="5" xfId="0" applyNumberFormat="1" applyFont="1" applyFill="1" applyBorder="1" applyAlignment="1">
      <alignment horizontal="center" vertical="top" wrapText="1"/>
    </xf>
    <xf numFmtId="3" fontId="11" fillId="2" borderId="3" xfId="0" applyNumberFormat="1" applyFont="1" applyFill="1" applyBorder="1" applyAlignment="1">
      <alignment horizontal="center" vertical="top" wrapText="1"/>
    </xf>
    <xf numFmtId="3" fontId="11" fillId="2" borderId="4" xfId="0" applyNumberFormat="1" applyFont="1" applyFill="1" applyBorder="1" applyAlignment="1">
      <alignment horizontal="center" vertical="top" wrapText="1"/>
    </xf>
  </cellXfs>
  <cellStyles count="6">
    <cellStyle name="Гиперссылка" xfId="1" builtinId="8"/>
    <cellStyle name="Обычный" xfId="0" builtinId="0"/>
    <cellStyle name="Обычный 12 2 2 4" xfId="4"/>
    <cellStyle name="Обычный 2" xfId="5"/>
    <cellStyle name="Обычный_стр.1_5" xfId="3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b.rosseti-sib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142"/>
  <sheetViews>
    <sheetView tabSelected="1" view="pageBreakPreview" topLeftCell="A124" zoomScaleNormal="100" zoomScaleSheetLayoutView="100" workbookViewId="0">
      <selection activeCell="DV134" sqref="DV134"/>
    </sheetView>
  </sheetViews>
  <sheetFormatPr defaultColWidth="0.85546875" defaultRowHeight="15.75" x14ac:dyDescent="0.25"/>
  <cols>
    <col min="1" max="59" width="0.85546875" style="2"/>
    <col min="60" max="60" width="3.42578125" style="2" customWidth="1"/>
    <col min="61" max="68" width="0.85546875" style="2"/>
    <col min="69" max="69" width="3.5703125" style="2" customWidth="1"/>
    <col min="70" max="70" width="6.140625" style="2" customWidth="1"/>
    <col min="71" max="72" width="0.140625" style="2" customWidth="1"/>
    <col min="73" max="73" width="0.42578125" style="2" customWidth="1"/>
    <col min="74" max="74" width="0.42578125" style="2" hidden="1" customWidth="1"/>
    <col min="75" max="75" width="0.85546875" style="2" hidden="1" customWidth="1"/>
    <col min="76" max="85" width="0.85546875" style="2"/>
    <col min="86" max="86" width="3.28515625" style="2" customWidth="1"/>
    <col min="87" max="87" width="0.85546875" style="2" customWidth="1"/>
    <col min="88" max="88" width="3.42578125" style="2" customWidth="1"/>
    <col min="89" max="104" width="0.85546875" style="2"/>
    <col min="105" max="105" width="2.28515625" style="2" customWidth="1"/>
    <col min="106" max="106" width="8.42578125" style="2" customWidth="1"/>
    <col min="107" max="122" width="0.85546875" style="2"/>
    <col min="123" max="123" width="11.42578125" style="2" customWidth="1"/>
    <col min="124" max="124" width="13.7109375" style="2" customWidth="1"/>
    <col min="125" max="125" width="0.85546875" style="2"/>
    <col min="126" max="126" width="12.7109375" style="2" customWidth="1"/>
    <col min="127" max="16384" width="0.85546875" style="2"/>
  </cols>
  <sheetData>
    <row r="1" spans="1:106" s="1" customFormat="1" ht="12.75" x14ac:dyDescent="0.2"/>
    <row r="3" spans="1:106" x14ac:dyDescent="0.25">
      <c r="DB3" s="3"/>
    </row>
    <row r="5" spans="1:106" s="4" customFormat="1" ht="16.5" x14ac:dyDescent="0.25">
      <c r="A5" s="136" t="s">
        <v>0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</row>
    <row r="6" spans="1:106" s="4" customFormat="1" ht="6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spans="1:106" s="4" customFormat="1" ht="16.5" x14ac:dyDescent="0.25">
      <c r="A7" s="136" t="s">
        <v>1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</row>
    <row r="8" spans="1:106" s="4" customFormat="1" ht="33" customHeight="1" x14ac:dyDescent="0.25">
      <c r="A8" s="139" t="s">
        <v>113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37" t="s">
        <v>128</v>
      </c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4" t="s">
        <v>2</v>
      </c>
    </row>
    <row r="9" spans="1:106" s="4" customFormat="1" ht="16.5" x14ac:dyDescent="0.25">
      <c r="A9" s="136" t="s">
        <v>3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</row>
    <row r="11" spans="1:106" ht="18" customHeight="1" x14ac:dyDescent="0.25">
      <c r="A11" s="138" t="s">
        <v>130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</row>
    <row r="12" spans="1:106" s="1" customFormat="1" ht="12.75" x14ac:dyDescent="0.2">
      <c r="A12" s="132" t="s">
        <v>4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</row>
    <row r="13" spans="1:106" x14ac:dyDescent="0.25">
      <c r="A13" s="133" t="s">
        <v>131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</row>
    <row r="15" spans="1:106" x14ac:dyDescent="0.25">
      <c r="A15" s="43" t="s">
        <v>5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</row>
    <row r="17" spans="1:124" ht="20.25" customHeight="1" x14ac:dyDescent="0.25">
      <c r="A17" s="18" t="s">
        <v>6</v>
      </c>
      <c r="AA17" s="134" t="s">
        <v>129</v>
      </c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</row>
    <row r="18" spans="1:124" x14ac:dyDescent="0.25">
      <c r="A18" s="2" t="s">
        <v>7</v>
      </c>
      <c r="AH18" s="130" t="s">
        <v>131</v>
      </c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</row>
    <row r="19" spans="1:124" x14ac:dyDescent="0.25">
      <c r="A19" s="2" t="s">
        <v>8</v>
      </c>
      <c r="X19" s="128" t="s">
        <v>114</v>
      </c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</row>
    <row r="20" spans="1:124" x14ac:dyDescent="0.25">
      <c r="A20" s="2" t="s">
        <v>9</v>
      </c>
      <c r="X20" s="129" t="s">
        <v>114</v>
      </c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29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</row>
    <row r="21" spans="1:124" x14ac:dyDescent="0.25">
      <c r="A21" s="2" t="s">
        <v>10</v>
      </c>
      <c r="H21" s="128" t="s">
        <v>115</v>
      </c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</row>
    <row r="22" spans="1:124" x14ac:dyDescent="0.25">
      <c r="A22" s="2" t="s">
        <v>11</v>
      </c>
      <c r="H22" s="128" t="s">
        <v>116</v>
      </c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</row>
    <row r="23" spans="1:124" x14ac:dyDescent="0.25">
      <c r="A23" s="2" t="s">
        <v>12</v>
      </c>
      <c r="Z23" s="130" t="s">
        <v>117</v>
      </c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  <c r="CQ23" s="130"/>
      <c r="CR23" s="130"/>
      <c r="CS23" s="130"/>
      <c r="CT23" s="130"/>
      <c r="CU23" s="130"/>
      <c r="CV23" s="130"/>
      <c r="CW23" s="130"/>
      <c r="CX23" s="130"/>
      <c r="CY23" s="130"/>
      <c r="CZ23" s="130"/>
      <c r="DA23" s="130"/>
      <c r="DB23" s="130"/>
    </row>
    <row r="24" spans="1:124" x14ac:dyDescent="0.25">
      <c r="A24" s="2" t="s">
        <v>13</v>
      </c>
      <c r="AF24" s="131" t="s">
        <v>132</v>
      </c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29"/>
      <c r="CH24" s="129"/>
      <c r="CI24" s="129"/>
      <c r="CJ24" s="129"/>
      <c r="CK24" s="129"/>
      <c r="CL24" s="129"/>
      <c r="CM24" s="129"/>
      <c r="CN24" s="129"/>
      <c r="CO24" s="129"/>
      <c r="CP24" s="129"/>
      <c r="CQ24" s="129"/>
      <c r="CR24" s="129"/>
      <c r="CS24" s="129"/>
      <c r="CT24" s="129"/>
      <c r="CU24" s="129"/>
      <c r="CV24" s="129"/>
      <c r="CW24" s="129"/>
      <c r="CX24" s="129"/>
      <c r="CY24" s="129"/>
      <c r="CZ24" s="129"/>
      <c r="DA24" s="129"/>
      <c r="DB24" s="129"/>
    </row>
    <row r="25" spans="1:124" x14ac:dyDescent="0.25">
      <c r="A25" s="2" t="s">
        <v>14</v>
      </c>
      <c r="Z25" s="128" t="s">
        <v>118</v>
      </c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</row>
    <row r="26" spans="1:124" x14ac:dyDescent="0.25">
      <c r="A26" s="2" t="s">
        <v>15</v>
      </c>
      <c r="H26" s="128" t="s">
        <v>119</v>
      </c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</row>
    <row r="28" spans="1:124" x14ac:dyDescent="0.25">
      <c r="A28" s="43" t="s">
        <v>16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</row>
    <row r="30" spans="1:124" s="1" customFormat="1" ht="57" customHeight="1" x14ac:dyDescent="0.2">
      <c r="A30" s="59" t="s">
        <v>17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60"/>
      <c r="AJ30" s="58" t="s">
        <v>18</v>
      </c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60"/>
      <c r="AZ30" s="58" t="s">
        <v>133</v>
      </c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60"/>
      <c r="BT30" s="58" t="s">
        <v>134</v>
      </c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60"/>
      <c r="CK30" s="58" t="s">
        <v>135</v>
      </c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60"/>
      <c r="DT30" s="7"/>
    </row>
    <row r="31" spans="1:124" s="1" customFormat="1" ht="39.75" customHeight="1" x14ac:dyDescent="0.2">
      <c r="A31" s="53" t="s">
        <v>19</v>
      </c>
      <c r="B31" s="53"/>
      <c r="C31" s="53"/>
      <c r="D31" s="53"/>
      <c r="E31" s="53"/>
      <c r="F31" s="53"/>
      <c r="G31" s="53"/>
      <c r="H31" s="109" t="s">
        <v>20</v>
      </c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55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7"/>
      <c r="AZ31" s="125">
        <f>AZ33+AZ83+AZ93</f>
        <v>1765285.6</v>
      </c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7"/>
      <c r="BT31" s="125">
        <f>BT33+BT83+BT93</f>
        <v>1795345</v>
      </c>
      <c r="BU31" s="126"/>
      <c r="BV31" s="126"/>
      <c r="BW31" s="126"/>
      <c r="BX31" s="126"/>
      <c r="BY31" s="126"/>
      <c r="BZ31" s="126"/>
      <c r="CA31" s="126"/>
      <c r="CB31" s="126"/>
      <c r="CC31" s="126"/>
      <c r="CD31" s="126"/>
      <c r="CE31" s="126"/>
      <c r="CF31" s="126"/>
      <c r="CG31" s="126"/>
      <c r="CH31" s="126"/>
      <c r="CI31" s="126"/>
      <c r="CJ31" s="127"/>
      <c r="CK31" s="125">
        <f>CK33+CK83+CK93</f>
        <v>1792051.2879999999</v>
      </c>
      <c r="CL31" s="126"/>
      <c r="CM31" s="126"/>
      <c r="CN31" s="126"/>
      <c r="CO31" s="126"/>
      <c r="CP31" s="126"/>
      <c r="CQ31" s="126"/>
      <c r="CR31" s="126"/>
      <c r="CS31" s="126"/>
      <c r="CT31" s="126"/>
      <c r="CU31" s="126"/>
      <c r="CV31" s="126"/>
      <c r="CW31" s="126"/>
      <c r="CX31" s="126"/>
      <c r="CY31" s="126"/>
      <c r="CZ31" s="126"/>
      <c r="DA31" s="126"/>
      <c r="DB31" s="127"/>
      <c r="DS31" s="7"/>
      <c r="DT31" s="7"/>
    </row>
    <row r="32" spans="1:124" s="1" customFormat="1" ht="15" customHeight="1" x14ac:dyDescent="0.2">
      <c r="A32" s="53"/>
      <c r="B32" s="53"/>
      <c r="C32" s="53"/>
      <c r="D32" s="53"/>
      <c r="E32" s="53"/>
      <c r="F32" s="53"/>
      <c r="G32" s="53"/>
      <c r="H32" s="54" t="s">
        <v>21</v>
      </c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5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7"/>
      <c r="AZ32" s="73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5"/>
      <c r="BT32" s="73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5"/>
      <c r="CK32" s="34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6"/>
    </row>
    <row r="33" spans="1:126" s="1" customFormat="1" ht="40.5" customHeight="1" x14ac:dyDescent="0.2">
      <c r="A33" s="53" t="s">
        <v>22</v>
      </c>
      <c r="B33" s="53"/>
      <c r="C33" s="53"/>
      <c r="D33" s="53"/>
      <c r="E33" s="53"/>
      <c r="F33" s="53"/>
      <c r="G33" s="53"/>
      <c r="H33" s="109" t="s">
        <v>23</v>
      </c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10" t="s">
        <v>24</v>
      </c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2"/>
      <c r="AZ33" s="114">
        <f>AZ41+AZ48+AZ55+AZ62+AZ69+AZ76</f>
        <v>671345.4</v>
      </c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6"/>
      <c r="BT33" s="114">
        <f>BT41+BT48+BT55+BT62+BT69+BT76</f>
        <v>650412</v>
      </c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6"/>
      <c r="CK33" s="114">
        <f>CK41+CK48+CK55+CK62+CK69+CK76</f>
        <v>720344.2</v>
      </c>
      <c r="CL33" s="115"/>
      <c r="CM33" s="115"/>
      <c r="CN33" s="115"/>
      <c r="CO33" s="115"/>
      <c r="CP33" s="115"/>
      <c r="CQ33" s="115"/>
      <c r="CR33" s="115"/>
      <c r="CS33" s="115"/>
      <c r="CT33" s="115"/>
      <c r="CU33" s="115"/>
      <c r="CV33" s="115"/>
      <c r="CW33" s="115"/>
      <c r="CX33" s="115"/>
      <c r="CY33" s="115"/>
      <c r="CZ33" s="115"/>
      <c r="DA33" s="115"/>
      <c r="DB33" s="116"/>
      <c r="DT33" s="7"/>
      <c r="DV33" s="7"/>
    </row>
    <row r="34" spans="1:126" s="1" customFormat="1" ht="27.75" customHeight="1" x14ac:dyDescent="0.2">
      <c r="A34" s="53" t="s">
        <v>25</v>
      </c>
      <c r="B34" s="53"/>
      <c r="C34" s="53"/>
      <c r="D34" s="53"/>
      <c r="E34" s="53"/>
      <c r="F34" s="53"/>
      <c r="G34" s="53"/>
      <c r="H34" s="54" t="s">
        <v>26</v>
      </c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5" t="s">
        <v>24</v>
      </c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7"/>
      <c r="AZ34" s="73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5"/>
      <c r="BT34" s="122"/>
      <c r="BU34" s="123"/>
      <c r="BV34" s="123"/>
      <c r="BW34" s="123"/>
      <c r="BX34" s="123"/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4"/>
      <c r="CK34" s="122"/>
      <c r="CL34" s="123"/>
      <c r="CM34" s="123"/>
      <c r="CN34" s="123"/>
      <c r="CO34" s="123"/>
      <c r="CP34" s="123"/>
      <c r="CQ34" s="123"/>
      <c r="CR34" s="123"/>
      <c r="CS34" s="123"/>
      <c r="CT34" s="123"/>
      <c r="CU34" s="123"/>
      <c r="CV34" s="123"/>
      <c r="CW34" s="123"/>
      <c r="CX34" s="123"/>
      <c r="CY34" s="123"/>
      <c r="CZ34" s="123"/>
      <c r="DA34" s="123"/>
      <c r="DB34" s="124"/>
      <c r="DT34" s="7"/>
    </row>
    <row r="35" spans="1:126" s="1" customFormat="1" ht="15" customHeight="1" x14ac:dyDescent="0.2">
      <c r="A35" s="53"/>
      <c r="B35" s="53"/>
      <c r="C35" s="53"/>
      <c r="D35" s="53"/>
      <c r="E35" s="53"/>
      <c r="F35" s="53"/>
      <c r="G35" s="53"/>
      <c r="H35" s="54" t="s">
        <v>27</v>
      </c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5" t="s">
        <v>24</v>
      </c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7"/>
      <c r="AZ35" s="73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5"/>
      <c r="BT35" s="122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4"/>
      <c r="CK35" s="122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4"/>
      <c r="DT35" s="7"/>
    </row>
    <row r="36" spans="1:126" s="1" customFormat="1" ht="15" customHeight="1" x14ac:dyDescent="0.2">
      <c r="A36" s="53"/>
      <c r="B36" s="53"/>
      <c r="C36" s="53"/>
      <c r="D36" s="53"/>
      <c r="E36" s="53"/>
      <c r="F36" s="53"/>
      <c r="G36" s="53"/>
      <c r="H36" s="54" t="s">
        <v>28</v>
      </c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5" t="s">
        <v>24</v>
      </c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7"/>
      <c r="AZ36" s="73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5"/>
      <c r="BT36" s="122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4"/>
      <c r="CK36" s="122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4"/>
    </row>
    <row r="37" spans="1:126" s="1" customFormat="1" ht="15" customHeight="1" x14ac:dyDescent="0.2">
      <c r="A37" s="53" t="s">
        <v>29</v>
      </c>
      <c r="B37" s="53"/>
      <c r="C37" s="53"/>
      <c r="D37" s="53"/>
      <c r="E37" s="53"/>
      <c r="F37" s="53"/>
      <c r="G37" s="53"/>
      <c r="H37" s="54" t="s">
        <v>30</v>
      </c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5" t="s">
        <v>24</v>
      </c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7"/>
      <c r="AZ37" s="119">
        <f>AZ38+AZ39</f>
        <v>671345.39999999991</v>
      </c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21"/>
      <c r="BT37" s="119">
        <f>BT38+BT39</f>
        <v>650412</v>
      </c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  <c r="CG37" s="120"/>
      <c r="CH37" s="120"/>
      <c r="CI37" s="120"/>
      <c r="CJ37" s="121"/>
      <c r="CK37" s="119">
        <f>CK38+CK39</f>
        <v>720344.2</v>
      </c>
      <c r="CL37" s="120"/>
      <c r="CM37" s="120"/>
      <c r="CN37" s="120"/>
      <c r="CO37" s="120"/>
      <c r="CP37" s="120"/>
      <c r="CQ37" s="120"/>
      <c r="CR37" s="120"/>
      <c r="CS37" s="120"/>
      <c r="CT37" s="120"/>
      <c r="CU37" s="120"/>
      <c r="CV37" s="120"/>
      <c r="CW37" s="120"/>
      <c r="CX37" s="120"/>
      <c r="CY37" s="120"/>
      <c r="CZ37" s="120"/>
      <c r="DA37" s="120"/>
      <c r="DB37" s="121"/>
    </row>
    <row r="38" spans="1:126" s="1" customFormat="1" ht="15" customHeight="1" x14ac:dyDescent="0.2">
      <c r="A38" s="53"/>
      <c r="B38" s="53"/>
      <c r="C38" s="53"/>
      <c r="D38" s="53"/>
      <c r="E38" s="53"/>
      <c r="F38" s="53"/>
      <c r="G38" s="53"/>
      <c r="H38" s="54" t="s">
        <v>27</v>
      </c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5" t="s">
        <v>24</v>
      </c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7"/>
      <c r="AZ38" s="119">
        <f>AZ46+AZ53+AZ60+AZ67+AZ74+AZ81</f>
        <v>354069.00099999999</v>
      </c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20"/>
      <c r="BS38" s="121"/>
      <c r="BT38" s="119">
        <f>BT46+BT53+BT60+BT67+BT74+BT81</f>
        <v>352754</v>
      </c>
      <c r="BU38" s="120"/>
      <c r="BV38" s="120"/>
      <c r="BW38" s="120"/>
      <c r="BX38" s="120"/>
      <c r="BY38" s="120"/>
      <c r="BZ38" s="120"/>
      <c r="CA38" s="120"/>
      <c r="CB38" s="120"/>
      <c r="CC38" s="120"/>
      <c r="CD38" s="120"/>
      <c r="CE38" s="120"/>
      <c r="CF38" s="120"/>
      <c r="CG38" s="120"/>
      <c r="CH38" s="120"/>
      <c r="CI38" s="120"/>
      <c r="CJ38" s="121"/>
      <c r="CK38" s="119">
        <f>CK46+CK53+CK60+CK67+CK74+CK81</f>
        <v>398568.2</v>
      </c>
      <c r="CL38" s="120"/>
      <c r="CM38" s="120"/>
      <c r="CN38" s="120"/>
      <c r="CO38" s="120"/>
      <c r="CP38" s="120"/>
      <c r="CQ38" s="120"/>
      <c r="CR38" s="120"/>
      <c r="CS38" s="120"/>
      <c r="CT38" s="120"/>
      <c r="CU38" s="120"/>
      <c r="CV38" s="120"/>
      <c r="CW38" s="120"/>
      <c r="CX38" s="120"/>
      <c r="CY38" s="120"/>
      <c r="CZ38" s="120"/>
      <c r="DA38" s="120"/>
      <c r="DB38" s="121"/>
    </row>
    <row r="39" spans="1:126" s="1" customFormat="1" ht="15" customHeight="1" x14ac:dyDescent="0.2">
      <c r="A39" s="53"/>
      <c r="B39" s="53"/>
      <c r="C39" s="53"/>
      <c r="D39" s="53"/>
      <c r="E39" s="53"/>
      <c r="F39" s="53"/>
      <c r="G39" s="53"/>
      <c r="H39" s="54" t="s">
        <v>28</v>
      </c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5" t="s">
        <v>24</v>
      </c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7"/>
      <c r="AZ39" s="119">
        <f>AZ47+AZ54+AZ61+AZ68+AZ75+AZ82</f>
        <v>317276.39899999998</v>
      </c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20"/>
      <c r="BS39" s="121"/>
      <c r="BT39" s="119">
        <f>BT47+BT54+BT61+BT68+BT75+BT82</f>
        <v>297658</v>
      </c>
      <c r="BU39" s="120"/>
      <c r="BV39" s="120"/>
      <c r="BW39" s="120"/>
      <c r="BX39" s="120"/>
      <c r="BY39" s="120"/>
      <c r="BZ39" s="120"/>
      <c r="CA39" s="120"/>
      <c r="CB39" s="120"/>
      <c r="CC39" s="120"/>
      <c r="CD39" s="120"/>
      <c r="CE39" s="120"/>
      <c r="CF39" s="120"/>
      <c r="CG39" s="120"/>
      <c r="CH39" s="120"/>
      <c r="CI39" s="120"/>
      <c r="CJ39" s="121"/>
      <c r="CK39" s="119">
        <f>CK47+CK54+CK61+CK68+CK75+CK82</f>
        <v>321776</v>
      </c>
      <c r="CL39" s="120"/>
      <c r="CM39" s="120"/>
      <c r="CN39" s="120"/>
      <c r="CO39" s="120"/>
      <c r="CP39" s="120"/>
      <c r="CQ39" s="120"/>
      <c r="CR39" s="120"/>
      <c r="CS39" s="120"/>
      <c r="CT39" s="120"/>
      <c r="CU39" s="120"/>
      <c r="CV39" s="120"/>
      <c r="CW39" s="120"/>
      <c r="CX39" s="120"/>
      <c r="CY39" s="120"/>
      <c r="CZ39" s="120"/>
      <c r="DA39" s="120"/>
      <c r="DB39" s="121"/>
    </row>
    <row r="40" spans="1:126" s="1" customFormat="1" ht="15" customHeight="1" x14ac:dyDescent="0.2">
      <c r="A40" s="53"/>
      <c r="B40" s="53"/>
      <c r="C40" s="53"/>
      <c r="D40" s="53"/>
      <c r="E40" s="53"/>
      <c r="F40" s="53"/>
      <c r="G40" s="53"/>
      <c r="H40" s="54" t="s">
        <v>21</v>
      </c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5" t="s">
        <v>24</v>
      </c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7"/>
      <c r="AZ40" s="73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5"/>
      <c r="BT40" s="73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5"/>
      <c r="CK40" s="73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5"/>
    </row>
    <row r="41" spans="1:126" s="1" customFormat="1" ht="120" customHeight="1" x14ac:dyDescent="0.2">
      <c r="A41" s="85" t="s">
        <v>31</v>
      </c>
      <c r="B41" s="85"/>
      <c r="C41" s="85"/>
      <c r="D41" s="85"/>
      <c r="E41" s="85"/>
      <c r="F41" s="85"/>
      <c r="G41" s="85"/>
      <c r="H41" s="109" t="s">
        <v>32</v>
      </c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10" t="s">
        <v>24</v>
      </c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2"/>
      <c r="AZ41" s="114">
        <f>AZ42+AZ45</f>
        <v>79827.347999999998</v>
      </c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6"/>
      <c r="BT41" s="114">
        <f>BT42+BT45</f>
        <v>75408</v>
      </c>
      <c r="BU41" s="115"/>
      <c r="BV41" s="115"/>
      <c r="BW41" s="115"/>
      <c r="BX41" s="115"/>
      <c r="BY41" s="115"/>
      <c r="BZ41" s="115"/>
      <c r="CA41" s="115"/>
      <c r="CB41" s="115"/>
      <c r="CC41" s="115"/>
      <c r="CD41" s="115"/>
      <c r="CE41" s="115"/>
      <c r="CF41" s="115"/>
      <c r="CG41" s="115"/>
      <c r="CH41" s="115"/>
      <c r="CI41" s="115"/>
      <c r="CJ41" s="116"/>
      <c r="CK41" s="114">
        <f>CK42+CK45</f>
        <v>92655</v>
      </c>
      <c r="CL41" s="115"/>
      <c r="CM41" s="115"/>
      <c r="CN41" s="115"/>
      <c r="CO41" s="115"/>
      <c r="CP41" s="115"/>
      <c r="CQ41" s="115"/>
      <c r="CR41" s="115"/>
      <c r="CS41" s="115"/>
      <c r="CT41" s="115"/>
      <c r="CU41" s="115"/>
      <c r="CV41" s="115"/>
      <c r="CW41" s="115"/>
      <c r="CX41" s="115"/>
      <c r="CY41" s="115"/>
      <c r="CZ41" s="115"/>
      <c r="DA41" s="115"/>
      <c r="DB41" s="116"/>
      <c r="DS41" s="7"/>
      <c r="DV41" s="7"/>
    </row>
    <row r="42" spans="1:126" s="1" customFormat="1" ht="27.75" customHeight="1" x14ac:dyDescent="0.2">
      <c r="A42" s="53" t="s">
        <v>33</v>
      </c>
      <c r="B42" s="53"/>
      <c r="C42" s="53"/>
      <c r="D42" s="53"/>
      <c r="E42" s="53"/>
      <c r="F42" s="53"/>
      <c r="G42" s="53"/>
      <c r="H42" s="54" t="s">
        <v>26</v>
      </c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5" t="s">
        <v>24</v>
      </c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7"/>
      <c r="AZ42" s="73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5"/>
      <c r="BT42" s="73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5"/>
      <c r="CK42" s="73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5"/>
    </row>
    <row r="43" spans="1:126" s="1" customFormat="1" ht="15" customHeight="1" x14ac:dyDescent="0.2">
      <c r="A43" s="53"/>
      <c r="B43" s="53"/>
      <c r="C43" s="53"/>
      <c r="D43" s="53"/>
      <c r="E43" s="53"/>
      <c r="F43" s="53"/>
      <c r="G43" s="53"/>
      <c r="H43" s="54" t="s">
        <v>27</v>
      </c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5" t="s">
        <v>24</v>
      </c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7"/>
      <c r="AZ43" s="73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5"/>
      <c r="BT43" s="73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5"/>
      <c r="CK43" s="73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5"/>
    </row>
    <row r="44" spans="1:126" s="1" customFormat="1" ht="15" customHeight="1" x14ac:dyDescent="0.2">
      <c r="A44" s="53"/>
      <c r="B44" s="53"/>
      <c r="C44" s="53"/>
      <c r="D44" s="53"/>
      <c r="E44" s="53"/>
      <c r="F44" s="53"/>
      <c r="G44" s="53"/>
      <c r="H44" s="54" t="s">
        <v>28</v>
      </c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5" t="s">
        <v>24</v>
      </c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7"/>
      <c r="AZ44" s="73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5"/>
      <c r="BT44" s="73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5"/>
      <c r="CK44" s="73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5"/>
    </row>
    <row r="45" spans="1:126" s="1" customFormat="1" ht="15" customHeight="1" x14ac:dyDescent="0.2">
      <c r="A45" s="53" t="s">
        <v>34</v>
      </c>
      <c r="B45" s="53"/>
      <c r="C45" s="53"/>
      <c r="D45" s="53"/>
      <c r="E45" s="53"/>
      <c r="F45" s="53"/>
      <c r="G45" s="53"/>
      <c r="H45" s="54" t="s">
        <v>30</v>
      </c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5" t="s">
        <v>24</v>
      </c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7"/>
      <c r="AZ45" s="118">
        <f>AZ46+AZ47</f>
        <v>79827.347999999998</v>
      </c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8"/>
      <c r="BR45" s="118"/>
      <c r="BS45" s="118"/>
      <c r="BT45" s="119">
        <f>BT46+BT47</f>
        <v>75408</v>
      </c>
      <c r="BU45" s="120"/>
      <c r="BV45" s="120"/>
      <c r="BW45" s="120"/>
      <c r="BX45" s="120"/>
      <c r="BY45" s="120"/>
      <c r="BZ45" s="120"/>
      <c r="CA45" s="120"/>
      <c r="CB45" s="120"/>
      <c r="CC45" s="120"/>
      <c r="CD45" s="120"/>
      <c r="CE45" s="120"/>
      <c r="CF45" s="120"/>
      <c r="CG45" s="120"/>
      <c r="CH45" s="120"/>
      <c r="CI45" s="120"/>
      <c r="CJ45" s="121"/>
      <c r="CK45" s="119">
        <f>CK46+CK47</f>
        <v>92655</v>
      </c>
      <c r="CL45" s="120"/>
      <c r="CM45" s="120"/>
      <c r="CN45" s="120"/>
      <c r="CO45" s="120"/>
      <c r="CP45" s="120"/>
      <c r="CQ45" s="120"/>
      <c r="CR45" s="120"/>
      <c r="CS45" s="120"/>
      <c r="CT45" s="120"/>
      <c r="CU45" s="120"/>
      <c r="CV45" s="120"/>
      <c r="CW45" s="120"/>
      <c r="CX45" s="120"/>
      <c r="CY45" s="120"/>
      <c r="CZ45" s="120"/>
      <c r="DA45" s="120"/>
      <c r="DB45" s="121"/>
    </row>
    <row r="46" spans="1:126" s="1" customFormat="1" ht="15" customHeight="1" x14ac:dyDescent="0.2">
      <c r="A46" s="53"/>
      <c r="B46" s="53"/>
      <c r="C46" s="53"/>
      <c r="D46" s="53"/>
      <c r="E46" s="53"/>
      <c r="F46" s="53"/>
      <c r="G46" s="53"/>
      <c r="H46" s="54" t="s">
        <v>27</v>
      </c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5" t="s">
        <v>24</v>
      </c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7"/>
      <c r="AZ46" s="82">
        <v>40573.053</v>
      </c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4"/>
      <c r="BT46" s="82">
        <v>39171</v>
      </c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4"/>
      <c r="CK46" s="82">
        <v>48901</v>
      </c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4"/>
    </row>
    <row r="47" spans="1:126" s="1" customFormat="1" ht="15" customHeight="1" x14ac:dyDescent="0.2">
      <c r="A47" s="53"/>
      <c r="B47" s="53"/>
      <c r="C47" s="53"/>
      <c r="D47" s="53"/>
      <c r="E47" s="53"/>
      <c r="F47" s="53"/>
      <c r="G47" s="53"/>
      <c r="H47" s="54" t="s">
        <v>28</v>
      </c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5" t="s">
        <v>24</v>
      </c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7"/>
      <c r="AZ47" s="82">
        <v>39254.294999999998</v>
      </c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4"/>
      <c r="BT47" s="82">
        <v>36237</v>
      </c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4"/>
      <c r="CK47" s="82">
        <v>43754</v>
      </c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4"/>
    </row>
    <row r="48" spans="1:126" s="1" customFormat="1" ht="93" customHeight="1" x14ac:dyDescent="0.2">
      <c r="A48" s="85" t="s">
        <v>35</v>
      </c>
      <c r="B48" s="85"/>
      <c r="C48" s="85"/>
      <c r="D48" s="85"/>
      <c r="E48" s="85"/>
      <c r="F48" s="85"/>
      <c r="G48" s="85"/>
      <c r="H48" s="109" t="s">
        <v>36</v>
      </c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10" t="s">
        <v>24</v>
      </c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2"/>
      <c r="AZ48" s="113">
        <f>AZ49+AZ52</f>
        <v>178019.38500000001</v>
      </c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3"/>
      <c r="BT48" s="114">
        <f>BT49+BT52</f>
        <v>172994</v>
      </c>
      <c r="BU48" s="115"/>
      <c r="BV48" s="115"/>
      <c r="BW48" s="115"/>
      <c r="BX48" s="115"/>
      <c r="BY48" s="115"/>
      <c r="BZ48" s="115"/>
      <c r="CA48" s="115"/>
      <c r="CB48" s="115"/>
      <c r="CC48" s="115"/>
      <c r="CD48" s="115"/>
      <c r="CE48" s="115"/>
      <c r="CF48" s="115"/>
      <c r="CG48" s="115"/>
      <c r="CH48" s="115"/>
      <c r="CI48" s="115"/>
      <c r="CJ48" s="116"/>
      <c r="CK48" s="114">
        <f>CK49+CK52</f>
        <v>190614.6</v>
      </c>
      <c r="CL48" s="115"/>
      <c r="CM48" s="115"/>
      <c r="CN48" s="115"/>
      <c r="CO48" s="115"/>
      <c r="CP48" s="115"/>
      <c r="CQ48" s="115"/>
      <c r="CR48" s="115"/>
      <c r="CS48" s="115"/>
      <c r="CT48" s="115"/>
      <c r="CU48" s="115"/>
      <c r="CV48" s="115"/>
      <c r="CW48" s="115"/>
      <c r="CX48" s="115"/>
      <c r="CY48" s="115"/>
      <c r="CZ48" s="115"/>
      <c r="DA48" s="115"/>
      <c r="DB48" s="116"/>
      <c r="DS48" s="7"/>
    </row>
    <row r="49" spans="1:126" s="1" customFormat="1" ht="27.75" customHeight="1" x14ac:dyDescent="0.2">
      <c r="A49" s="53" t="s">
        <v>37</v>
      </c>
      <c r="B49" s="53"/>
      <c r="C49" s="53"/>
      <c r="D49" s="53"/>
      <c r="E49" s="53"/>
      <c r="F49" s="53"/>
      <c r="G49" s="53"/>
      <c r="H49" s="54" t="s">
        <v>26</v>
      </c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5" t="s">
        <v>24</v>
      </c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7"/>
      <c r="AZ49" s="73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5"/>
      <c r="BT49" s="73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5"/>
      <c r="CK49" s="73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5"/>
    </row>
    <row r="50" spans="1:126" s="1" customFormat="1" ht="15" customHeight="1" x14ac:dyDescent="0.2">
      <c r="A50" s="53"/>
      <c r="B50" s="53"/>
      <c r="C50" s="53"/>
      <c r="D50" s="53"/>
      <c r="E50" s="53"/>
      <c r="F50" s="53"/>
      <c r="G50" s="53"/>
      <c r="H50" s="54" t="s">
        <v>27</v>
      </c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5" t="s">
        <v>24</v>
      </c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7"/>
      <c r="AZ50" s="73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5"/>
      <c r="BT50" s="73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5"/>
      <c r="CK50" s="73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5"/>
    </row>
    <row r="51" spans="1:126" s="1" customFormat="1" ht="15" customHeight="1" x14ac:dyDescent="0.2">
      <c r="A51" s="53"/>
      <c r="B51" s="53"/>
      <c r="C51" s="53"/>
      <c r="D51" s="53"/>
      <c r="E51" s="53"/>
      <c r="F51" s="53"/>
      <c r="G51" s="53"/>
      <c r="H51" s="54" t="s">
        <v>28</v>
      </c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5" t="s">
        <v>24</v>
      </c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7"/>
      <c r="AZ51" s="73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5"/>
      <c r="BT51" s="73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5"/>
      <c r="CK51" s="73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5"/>
    </row>
    <row r="52" spans="1:126" s="1" customFormat="1" ht="15" customHeight="1" x14ac:dyDescent="0.2">
      <c r="A52" s="53" t="s">
        <v>38</v>
      </c>
      <c r="B52" s="53"/>
      <c r="C52" s="53"/>
      <c r="D52" s="53"/>
      <c r="E52" s="53"/>
      <c r="F52" s="53"/>
      <c r="G52" s="53"/>
      <c r="H52" s="54" t="s">
        <v>30</v>
      </c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5" t="s">
        <v>24</v>
      </c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7"/>
      <c r="AZ52" s="119">
        <f>AZ53+AZ54</f>
        <v>178019.38500000001</v>
      </c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1"/>
      <c r="BT52" s="118">
        <f>BT53+BT54</f>
        <v>172994</v>
      </c>
      <c r="BU52" s="118"/>
      <c r="BV52" s="118"/>
      <c r="BW52" s="118"/>
      <c r="BX52" s="118"/>
      <c r="BY52" s="118"/>
      <c r="BZ52" s="118"/>
      <c r="CA52" s="118"/>
      <c r="CB52" s="118"/>
      <c r="CC52" s="118"/>
      <c r="CD52" s="118"/>
      <c r="CE52" s="118"/>
      <c r="CF52" s="118"/>
      <c r="CG52" s="118"/>
      <c r="CH52" s="118"/>
      <c r="CI52" s="118"/>
      <c r="CJ52" s="118"/>
      <c r="CK52" s="119">
        <f>CK53+CK54</f>
        <v>190614.6</v>
      </c>
      <c r="CL52" s="120"/>
      <c r="CM52" s="120"/>
      <c r="CN52" s="120"/>
      <c r="CO52" s="120"/>
      <c r="CP52" s="120"/>
      <c r="CQ52" s="120"/>
      <c r="CR52" s="120"/>
      <c r="CS52" s="120"/>
      <c r="CT52" s="120"/>
      <c r="CU52" s="120"/>
      <c r="CV52" s="120"/>
      <c r="CW52" s="120"/>
      <c r="CX52" s="120"/>
      <c r="CY52" s="120"/>
      <c r="CZ52" s="120"/>
      <c r="DA52" s="120"/>
      <c r="DB52" s="121"/>
    </row>
    <row r="53" spans="1:126" s="1" customFormat="1" ht="15" customHeight="1" x14ac:dyDescent="0.2">
      <c r="A53" s="53"/>
      <c r="B53" s="53"/>
      <c r="C53" s="53"/>
      <c r="D53" s="53"/>
      <c r="E53" s="53"/>
      <c r="F53" s="53"/>
      <c r="G53" s="53"/>
      <c r="H53" s="54" t="s">
        <v>27</v>
      </c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5" t="s">
        <v>24</v>
      </c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7"/>
      <c r="AZ53" s="82">
        <v>93579.062999999995</v>
      </c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4"/>
      <c r="BT53" s="117">
        <v>95305</v>
      </c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7"/>
      <c r="CI53" s="117"/>
      <c r="CJ53" s="117"/>
      <c r="CK53" s="82">
        <f>106175-0.4</f>
        <v>106174.6</v>
      </c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4"/>
    </row>
    <row r="54" spans="1:126" s="1" customFormat="1" ht="15" customHeight="1" x14ac:dyDescent="0.2">
      <c r="A54" s="53"/>
      <c r="B54" s="53"/>
      <c r="C54" s="53"/>
      <c r="D54" s="53"/>
      <c r="E54" s="53"/>
      <c r="F54" s="53"/>
      <c r="G54" s="53"/>
      <c r="H54" s="54" t="s">
        <v>28</v>
      </c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5" t="s">
        <v>24</v>
      </c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7"/>
      <c r="AZ54" s="82">
        <v>84440.322</v>
      </c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4"/>
      <c r="BT54" s="117">
        <v>77689</v>
      </c>
      <c r="BU54" s="117"/>
      <c r="BV54" s="117"/>
      <c r="BW54" s="117"/>
      <c r="BX54" s="117"/>
      <c r="BY54" s="117"/>
      <c r="BZ54" s="117"/>
      <c r="CA54" s="117"/>
      <c r="CB54" s="117"/>
      <c r="CC54" s="117"/>
      <c r="CD54" s="117"/>
      <c r="CE54" s="117"/>
      <c r="CF54" s="117"/>
      <c r="CG54" s="117"/>
      <c r="CH54" s="117"/>
      <c r="CI54" s="117"/>
      <c r="CJ54" s="117"/>
      <c r="CK54" s="82">
        <v>84440</v>
      </c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4"/>
    </row>
    <row r="55" spans="1:126" s="1" customFormat="1" ht="105" customHeight="1" x14ac:dyDescent="0.2">
      <c r="A55" s="85" t="s">
        <v>39</v>
      </c>
      <c r="B55" s="85"/>
      <c r="C55" s="85"/>
      <c r="D55" s="85"/>
      <c r="E55" s="85"/>
      <c r="F55" s="85"/>
      <c r="G55" s="85"/>
      <c r="H55" s="109" t="s">
        <v>40</v>
      </c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10" t="s">
        <v>24</v>
      </c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2"/>
      <c r="AZ55" s="114">
        <f>AZ56+AZ59</f>
        <v>1918.748</v>
      </c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5"/>
      <c r="BL55" s="115"/>
      <c r="BM55" s="115"/>
      <c r="BN55" s="115"/>
      <c r="BO55" s="115"/>
      <c r="BP55" s="115"/>
      <c r="BQ55" s="115"/>
      <c r="BR55" s="115"/>
      <c r="BS55" s="116"/>
      <c r="BT55" s="113">
        <f>BT56+BT59</f>
        <v>1865</v>
      </c>
      <c r="BU55" s="113"/>
      <c r="BV55" s="113"/>
      <c r="BW55" s="113"/>
      <c r="BX55" s="113"/>
      <c r="BY55" s="113"/>
      <c r="BZ55" s="113"/>
      <c r="CA55" s="113"/>
      <c r="CB55" s="113"/>
      <c r="CC55" s="113"/>
      <c r="CD55" s="113"/>
      <c r="CE55" s="113"/>
      <c r="CF55" s="113"/>
      <c r="CG55" s="113"/>
      <c r="CH55" s="113"/>
      <c r="CI55" s="113"/>
      <c r="CJ55" s="113"/>
      <c r="CK55" s="114">
        <f>CK56+CK59</f>
        <v>2056</v>
      </c>
      <c r="CL55" s="115"/>
      <c r="CM55" s="115"/>
      <c r="CN55" s="115"/>
      <c r="CO55" s="115"/>
      <c r="CP55" s="115"/>
      <c r="CQ55" s="115"/>
      <c r="CR55" s="115"/>
      <c r="CS55" s="115"/>
      <c r="CT55" s="115"/>
      <c r="CU55" s="115"/>
      <c r="CV55" s="115"/>
      <c r="CW55" s="115"/>
      <c r="CX55" s="115"/>
      <c r="CY55" s="115"/>
      <c r="CZ55" s="115"/>
      <c r="DA55" s="115"/>
      <c r="DB55" s="116"/>
    </row>
    <row r="56" spans="1:126" s="1" customFormat="1" ht="27.75" customHeight="1" x14ac:dyDescent="0.2">
      <c r="A56" s="53" t="s">
        <v>41</v>
      </c>
      <c r="B56" s="53"/>
      <c r="C56" s="53"/>
      <c r="D56" s="53"/>
      <c r="E56" s="53"/>
      <c r="F56" s="53"/>
      <c r="G56" s="53"/>
      <c r="H56" s="54" t="s">
        <v>26</v>
      </c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5" t="s">
        <v>24</v>
      </c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7"/>
      <c r="AZ56" s="73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5"/>
      <c r="BT56" s="73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5"/>
      <c r="CK56" s="73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5"/>
    </row>
    <row r="57" spans="1:126" s="1" customFormat="1" ht="15" customHeight="1" x14ac:dyDescent="0.2">
      <c r="A57" s="53"/>
      <c r="B57" s="53"/>
      <c r="C57" s="53"/>
      <c r="D57" s="53"/>
      <c r="E57" s="53"/>
      <c r="F57" s="53"/>
      <c r="G57" s="53"/>
      <c r="H57" s="54" t="s">
        <v>27</v>
      </c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5" t="s">
        <v>24</v>
      </c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7"/>
      <c r="AZ57" s="73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5"/>
      <c r="BT57" s="73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5"/>
      <c r="CK57" s="73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5"/>
    </row>
    <row r="58" spans="1:126" s="1" customFormat="1" ht="15" customHeight="1" x14ac:dyDescent="0.2">
      <c r="A58" s="53"/>
      <c r="B58" s="53"/>
      <c r="C58" s="53"/>
      <c r="D58" s="53"/>
      <c r="E58" s="53"/>
      <c r="F58" s="53"/>
      <c r="G58" s="53"/>
      <c r="H58" s="54" t="s">
        <v>28</v>
      </c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5" t="s">
        <v>24</v>
      </c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7"/>
      <c r="AZ58" s="73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5"/>
      <c r="BT58" s="73"/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5"/>
      <c r="CK58" s="73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5"/>
    </row>
    <row r="59" spans="1:126" s="1" customFormat="1" ht="15" customHeight="1" x14ac:dyDescent="0.2">
      <c r="A59" s="53" t="s">
        <v>42</v>
      </c>
      <c r="B59" s="53"/>
      <c r="C59" s="53"/>
      <c r="D59" s="53"/>
      <c r="E59" s="53"/>
      <c r="F59" s="53"/>
      <c r="G59" s="53"/>
      <c r="H59" s="54" t="s">
        <v>30</v>
      </c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5" t="s">
        <v>24</v>
      </c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7"/>
      <c r="AZ59" s="118">
        <f>AZ60+AZ61</f>
        <v>1918.748</v>
      </c>
      <c r="BA59" s="118"/>
      <c r="BB59" s="118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  <c r="BO59" s="118"/>
      <c r="BP59" s="118"/>
      <c r="BQ59" s="118"/>
      <c r="BR59" s="118"/>
      <c r="BS59" s="118"/>
      <c r="BT59" s="119">
        <f>BT60+BT61</f>
        <v>1865</v>
      </c>
      <c r="BU59" s="120"/>
      <c r="BV59" s="120"/>
      <c r="BW59" s="120"/>
      <c r="BX59" s="120"/>
      <c r="BY59" s="120"/>
      <c r="BZ59" s="120"/>
      <c r="CA59" s="120"/>
      <c r="CB59" s="120"/>
      <c r="CC59" s="120"/>
      <c r="CD59" s="120"/>
      <c r="CE59" s="120"/>
      <c r="CF59" s="120"/>
      <c r="CG59" s="120"/>
      <c r="CH59" s="120"/>
      <c r="CI59" s="120"/>
      <c r="CJ59" s="121"/>
      <c r="CK59" s="119">
        <f>CK60+CK61</f>
        <v>2056</v>
      </c>
      <c r="CL59" s="120"/>
      <c r="CM59" s="120"/>
      <c r="CN59" s="120"/>
      <c r="CO59" s="120"/>
      <c r="CP59" s="120"/>
      <c r="CQ59" s="120"/>
      <c r="CR59" s="120"/>
      <c r="CS59" s="120"/>
      <c r="CT59" s="120"/>
      <c r="CU59" s="120"/>
      <c r="CV59" s="120"/>
      <c r="CW59" s="120"/>
      <c r="CX59" s="120"/>
      <c r="CY59" s="120"/>
      <c r="CZ59" s="120"/>
      <c r="DA59" s="120"/>
      <c r="DB59" s="121"/>
    </row>
    <row r="60" spans="1:126" s="1" customFormat="1" ht="15" customHeight="1" x14ac:dyDescent="0.2">
      <c r="A60" s="53"/>
      <c r="B60" s="53"/>
      <c r="C60" s="53"/>
      <c r="D60" s="53"/>
      <c r="E60" s="53"/>
      <c r="F60" s="53"/>
      <c r="G60" s="53"/>
      <c r="H60" s="54" t="s">
        <v>27</v>
      </c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5" t="s">
        <v>24</v>
      </c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7"/>
      <c r="AZ60" s="82">
        <v>1017.203</v>
      </c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84"/>
      <c r="BT60" s="82">
        <v>1036</v>
      </c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4"/>
      <c r="CK60" s="82">
        <v>1154</v>
      </c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4"/>
    </row>
    <row r="61" spans="1:126" s="1" customFormat="1" ht="15" customHeight="1" x14ac:dyDescent="0.2">
      <c r="A61" s="53"/>
      <c r="B61" s="53"/>
      <c r="C61" s="53"/>
      <c r="D61" s="53"/>
      <c r="E61" s="53"/>
      <c r="F61" s="53"/>
      <c r="G61" s="53"/>
      <c r="H61" s="54" t="s">
        <v>28</v>
      </c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5" t="s">
        <v>24</v>
      </c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7"/>
      <c r="AZ61" s="82">
        <v>901.54499999999996</v>
      </c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4"/>
      <c r="BT61" s="82">
        <v>829</v>
      </c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4"/>
      <c r="CK61" s="82">
        <v>902</v>
      </c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4"/>
    </row>
    <row r="62" spans="1:126" s="1" customFormat="1" ht="120" customHeight="1" x14ac:dyDescent="0.2">
      <c r="A62" s="85" t="s">
        <v>43</v>
      </c>
      <c r="B62" s="85"/>
      <c r="C62" s="85"/>
      <c r="D62" s="85"/>
      <c r="E62" s="85"/>
      <c r="F62" s="85"/>
      <c r="G62" s="85"/>
      <c r="H62" s="109" t="s">
        <v>44</v>
      </c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10" t="s">
        <v>24</v>
      </c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2"/>
      <c r="AZ62" s="114">
        <f>AZ63+AZ66</f>
        <v>20549.166000000001</v>
      </c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5"/>
      <c r="BR62" s="115"/>
      <c r="BS62" s="116"/>
      <c r="BT62" s="114">
        <f>BT63+BT66</f>
        <v>20032</v>
      </c>
      <c r="BU62" s="115"/>
      <c r="BV62" s="115"/>
      <c r="BW62" s="115"/>
      <c r="BX62" s="115"/>
      <c r="BY62" s="115"/>
      <c r="BZ62" s="115"/>
      <c r="CA62" s="115"/>
      <c r="CB62" s="115"/>
      <c r="CC62" s="115"/>
      <c r="CD62" s="115"/>
      <c r="CE62" s="115"/>
      <c r="CF62" s="115"/>
      <c r="CG62" s="115"/>
      <c r="CH62" s="115"/>
      <c r="CI62" s="115"/>
      <c r="CJ62" s="116"/>
      <c r="CK62" s="114">
        <f>CK63+CK66</f>
        <v>22090</v>
      </c>
      <c r="CL62" s="115"/>
      <c r="CM62" s="115"/>
      <c r="CN62" s="115"/>
      <c r="CO62" s="115"/>
      <c r="CP62" s="115"/>
      <c r="CQ62" s="115"/>
      <c r="CR62" s="115"/>
      <c r="CS62" s="115"/>
      <c r="CT62" s="115"/>
      <c r="CU62" s="115"/>
      <c r="CV62" s="115"/>
      <c r="CW62" s="115"/>
      <c r="CX62" s="115"/>
      <c r="CY62" s="115"/>
      <c r="CZ62" s="115"/>
      <c r="DA62" s="115"/>
      <c r="DB62" s="116"/>
      <c r="DV62" s="7"/>
    </row>
    <row r="63" spans="1:126" s="1" customFormat="1" ht="27.75" customHeight="1" x14ac:dyDescent="0.2">
      <c r="A63" s="53" t="s">
        <v>45</v>
      </c>
      <c r="B63" s="53"/>
      <c r="C63" s="53"/>
      <c r="D63" s="53"/>
      <c r="E63" s="53"/>
      <c r="F63" s="53"/>
      <c r="G63" s="53"/>
      <c r="H63" s="54" t="s">
        <v>26</v>
      </c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5" t="s">
        <v>24</v>
      </c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7"/>
      <c r="AZ63" s="73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5"/>
      <c r="BT63" s="73"/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5"/>
      <c r="CK63" s="73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5"/>
    </row>
    <row r="64" spans="1:126" s="1" customFormat="1" ht="15" customHeight="1" x14ac:dyDescent="0.2">
      <c r="A64" s="53"/>
      <c r="B64" s="53"/>
      <c r="C64" s="53"/>
      <c r="D64" s="53"/>
      <c r="E64" s="53"/>
      <c r="F64" s="53"/>
      <c r="G64" s="53"/>
      <c r="H64" s="54" t="s">
        <v>27</v>
      </c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5" t="s">
        <v>24</v>
      </c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7"/>
      <c r="AZ64" s="73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5"/>
      <c r="BT64" s="73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5"/>
      <c r="CK64" s="73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5"/>
    </row>
    <row r="65" spans="1:124" s="1" customFormat="1" ht="15" customHeight="1" x14ac:dyDescent="0.2">
      <c r="A65" s="53"/>
      <c r="B65" s="53"/>
      <c r="C65" s="53"/>
      <c r="D65" s="53"/>
      <c r="E65" s="53"/>
      <c r="F65" s="53"/>
      <c r="G65" s="53"/>
      <c r="H65" s="54" t="s">
        <v>28</v>
      </c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5" t="s">
        <v>24</v>
      </c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7"/>
      <c r="AZ65" s="73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5"/>
      <c r="BT65" s="73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5"/>
      <c r="CK65" s="73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5"/>
      <c r="DT65" s="14"/>
    </row>
    <row r="66" spans="1:124" s="1" customFormat="1" ht="15" customHeight="1" x14ac:dyDescent="0.2">
      <c r="A66" s="53" t="s">
        <v>46</v>
      </c>
      <c r="B66" s="53"/>
      <c r="C66" s="53"/>
      <c r="D66" s="53"/>
      <c r="E66" s="53"/>
      <c r="F66" s="53"/>
      <c r="G66" s="53"/>
      <c r="H66" s="54" t="s">
        <v>30</v>
      </c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5" t="s">
        <v>24</v>
      </c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7"/>
      <c r="AZ66" s="118">
        <f>AZ67+AZ68</f>
        <v>20549.166000000001</v>
      </c>
      <c r="BA66" s="118"/>
      <c r="BB66" s="118"/>
      <c r="BC66" s="118"/>
      <c r="BD66" s="118"/>
      <c r="BE66" s="118"/>
      <c r="BF66" s="118"/>
      <c r="BG66" s="118"/>
      <c r="BH66" s="118"/>
      <c r="BI66" s="118"/>
      <c r="BJ66" s="118"/>
      <c r="BK66" s="118"/>
      <c r="BL66" s="118"/>
      <c r="BM66" s="118"/>
      <c r="BN66" s="118"/>
      <c r="BO66" s="118"/>
      <c r="BP66" s="118"/>
      <c r="BQ66" s="118"/>
      <c r="BR66" s="118"/>
      <c r="BS66" s="118"/>
      <c r="BT66" s="119">
        <f>BT67+BT68</f>
        <v>20032</v>
      </c>
      <c r="BU66" s="120"/>
      <c r="BV66" s="120"/>
      <c r="BW66" s="120"/>
      <c r="BX66" s="120"/>
      <c r="BY66" s="120"/>
      <c r="BZ66" s="120"/>
      <c r="CA66" s="120"/>
      <c r="CB66" s="120"/>
      <c r="CC66" s="120"/>
      <c r="CD66" s="120"/>
      <c r="CE66" s="120"/>
      <c r="CF66" s="120"/>
      <c r="CG66" s="120"/>
      <c r="CH66" s="120"/>
      <c r="CI66" s="120"/>
      <c r="CJ66" s="121"/>
      <c r="CK66" s="119">
        <f>CK67+CK68</f>
        <v>22090</v>
      </c>
      <c r="CL66" s="120"/>
      <c r="CM66" s="120"/>
      <c r="CN66" s="120"/>
      <c r="CO66" s="120"/>
      <c r="CP66" s="120"/>
      <c r="CQ66" s="120"/>
      <c r="CR66" s="120"/>
      <c r="CS66" s="120"/>
      <c r="CT66" s="120"/>
      <c r="CU66" s="120"/>
      <c r="CV66" s="120"/>
      <c r="CW66" s="120"/>
      <c r="CX66" s="120"/>
      <c r="CY66" s="120"/>
      <c r="CZ66" s="120"/>
      <c r="DA66" s="120"/>
      <c r="DB66" s="121"/>
    </row>
    <row r="67" spans="1:124" s="1" customFormat="1" ht="15" customHeight="1" x14ac:dyDescent="0.2">
      <c r="A67" s="53"/>
      <c r="B67" s="53"/>
      <c r="C67" s="53"/>
      <c r="D67" s="53"/>
      <c r="E67" s="53"/>
      <c r="F67" s="53"/>
      <c r="G67" s="53"/>
      <c r="H67" s="54" t="s">
        <v>27</v>
      </c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5" t="s">
        <v>24</v>
      </c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7"/>
      <c r="AZ67" s="82">
        <v>11443.912</v>
      </c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3"/>
      <c r="BR67" s="83"/>
      <c r="BS67" s="84"/>
      <c r="BT67" s="82">
        <v>11655</v>
      </c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4"/>
      <c r="CK67" s="82">
        <v>12985</v>
      </c>
      <c r="CL67" s="83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4"/>
      <c r="DC67" s="20"/>
    </row>
    <row r="68" spans="1:124" s="1" customFormat="1" ht="15" customHeight="1" x14ac:dyDescent="0.2">
      <c r="A68" s="53"/>
      <c r="B68" s="53"/>
      <c r="C68" s="53"/>
      <c r="D68" s="53"/>
      <c r="E68" s="53"/>
      <c r="F68" s="53"/>
      <c r="G68" s="53"/>
      <c r="H68" s="54" t="s">
        <v>28</v>
      </c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5" t="s">
        <v>24</v>
      </c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7"/>
      <c r="AZ68" s="82">
        <v>9105.2540000000008</v>
      </c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4"/>
      <c r="BT68" s="82">
        <v>8377</v>
      </c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4"/>
      <c r="CK68" s="82">
        <v>9105</v>
      </c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4"/>
      <c r="DC68" s="20"/>
    </row>
    <row r="69" spans="1:124" s="1" customFormat="1" ht="27.75" customHeight="1" x14ac:dyDescent="0.2">
      <c r="A69" s="85" t="s">
        <v>47</v>
      </c>
      <c r="B69" s="85"/>
      <c r="C69" s="85"/>
      <c r="D69" s="85"/>
      <c r="E69" s="85"/>
      <c r="F69" s="85"/>
      <c r="G69" s="85"/>
      <c r="H69" s="109" t="s">
        <v>48</v>
      </c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10" t="s">
        <v>24</v>
      </c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2"/>
      <c r="AZ69" s="113">
        <f>AZ70+AZ73</f>
        <v>333258.95299999998</v>
      </c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113"/>
      <c r="BN69" s="113"/>
      <c r="BO69" s="113"/>
      <c r="BP69" s="113"/>
      <c r="BQ69" s="113"/>
      <c r="BR69" s="113"/>
      <c r="BS69" s="113"/>
      <c r="BT69" s="114">
        <f>BT70+BT73</f>
        <v>318943</v>
      </c>
      <c r="BU69" s="115"/>
      <c r="BV69" s="115"/>
      <c r="BW69" s="115"/>
      <c r="BX69" s="115"/>
      <c r="BY69" s="115"/>
      <c r="BZ69" s="115"/>
      <c r="CA69" s="115"/>
      <c r="CB69" s="115"/>
      <c r="CC69" s="115"/>
      <c r="CD69" s="115"/>
      <c r="CE69" s="115"/>
      <c r="CF69" s="115"/>
      <c r="CG69" s="115"/>
      <c r="CH69" s="115"/>
      <c r="CI69" s="115"/>
      <c r="CJ69" s="116"/>
      <c r="CK69" s="114">
        <f>CK70+CK73</f>
        <v>356137.6</v>
      </c>
      <c r="CL69" s="115"/>
      <c r="CM69" s="115"/>
      <c r="CN69" s="115"/>
      <c r="CO69" s="115"/>
      <c r="CP69" s="115"/>
      <c r="CQ69" s="115"/>
      <c r="CR69" s="115"/>
      <c r="CS69" s="115"/>
      <c r="CT69" s="115"/>
      <c r="CU69" s="115"/>
      <c r="CV69" s="115"/>
      <c r="CW69" s="115"/>
      <c r="CX69" s="115"/>
      <c r="CY69" s="115"/>
      <c r="CZ69" s="115"/>
      <c r="DA69" s="115"/>
      <c r="DB69" s="116"/>
      <c r="DS69" s="7"/>
    </row>
    <row r="70" spans="1:124" s="1" customFormat="1" ht="27.75" customHeight="1" x14ac:dyDescent="0.2">
      <c r="A70" s="53" t="s">
        <v>49</v>
      </c>
      <c r="B70" s="53"/>
      <c r="C70" s="53"/>
      <c r="D70" s="53"/>
      <c r="E70" s="53"/>
      <c r="F70" s="53"/>
      <c r="G70" s="53"/>
      <c r="H70" s="54" t="s">
        <v>26</v>
      </c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5" t="s">
        <v>24</v>
      </c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7"/>
      <c r="AZ70" s="73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74"/>
      <c r="BS70" s="75"/>
      <c r="BT70" s="73"/>
      <c r="BU70" s="74"/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5"/>
      <c r="CK70" s="73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5"/>
    </row>
    <row r="71" spans="1:124" s="1" customFormat="1" ht="15" customHeight="1" x14ac:dyDescent="0.2">
      <c r="A71" s="53"/>
      <c r="B71" s="53"/>
      <c r="C71" s="53"/>
      <c r="D71" s="53"/>
      <c r="E71" s="53"/>
      <c r="F71" s="53"/>
      <c r="G71" s="53"/>
      <c r="H71" s="54" t="s">
        <v>27</v>
      </c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5" t="s">
        <v>24</v>
      </c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7"/>
      <c r="AZ71" s="73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5"/>
      <c r="BT71" s="73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5"/>
      <c r="CK71" s="73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5"/>
    </row>
    <row r="72" spans="1:124" s="1" customFormat="1" ht="15" customHeight="1" x14ac:dyDescent="0.2">
      <c r="A72" s="53"/>
      <c r="B72" s="53"/>
      <c r="C72" s="53"/>
      <c r="D72" s="53"/>
      <c r="E72" s="53"/>
      <c r="F72" s="53"/>
      <c r="G72" s="53"/>
      <c r="H72" s="54" t="s">
        <v>28</v>
      </c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5" t="s">
        <v>24</v>
      </c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7"/>
      <c r="AZ72" s="73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5"/>
      <c r="BT72" s="73"/>
      <c r="BU72" s="74"/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5"/>
      <c r="CK72" s="73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5"/>
    </row>
    <row r="73" spans="1:124" s="1" customFormat="1" ht="15" customHeight="1" x14ac:dyDescent="0.2">
      <c r="A73" s="53" t="s">
        <v>50</v>
      </c>
      <c r="B73" s="53"/>
      <c r="C73" s="53"/>
      <c r="D73" s="53"/>
      <c r="E73" s="53"/>
      <c r="F73" s="53"/>
      <c r="G73" s="53"/>
      <c r="H73" s="54" t="s">
        <v>30</v>
      </c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5" t="s">
        <v>24</v>
      </c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7"/>
      <c r="AZ73" s="118">
        <f>AZ74+AZ75</f>
        <v>333258.95299999998</v>
      </c>
      <c r="BA73" s="118"/>
      <c r="BB73" s="118"/>
      <c r="BC73" s="118"/>
      <c r="BD73" s="118"/>
      <c r="BE73" s="118"/>
      <c r="BF73" s="118"/>
      <c r="BG73" s="118"/>
      <c r="BH73" s="118"/>
      <c r="BI73" s="118"/>
      <c r="BJ73" s="118"/>
      <c r="BK73" s="118"/>
      <c r="BL73" s="118"/>
      <c r="BM73" s="118"/>
      <c r="BN73" s="118"/>
      <c r="BO73" s="118"/>
      <c r="BP73" s="118"/>
      <c r="BQ73" s="118"/>
      <c r="BR73" s="118"/>
      <c r="BS73" s="118"/>
      <c r="BT73" s="119">
        <f>BT74+BT75</f>
        <v>318943</v>
      </c>
      <c r="BU73" s="120"/>
      <c r="BV73" s="120"/>
      <c r="BW73" s="120"/>
      <c r="BX73" s="120"/>
      <c r="BY73" s="120"/>
      <c r="BZ73" s="120"/>
      <c r="CA73" s="120"/>
      <c r="CB73" s="120"/>
      <c r="CC73" s="120"/>
      <c r="CD73" s="120"/>
      <c r="CE73" s="120"/>
      <c r="CF73" s="120"/>
      <c r="CG73" s="120"/>
      <c r="CH73" s="120"/>
      <c r="CI73" s="120"/>
      <c r="CJ73" s="121"/>
      <c r="CK73" s="119">
        <f>CK74+CK75</f>
        <v>356137.6</v>
      </c>
      <c r="CL73" s="120"/>
      <c r="CM73" s="120"/>
      <c r="CN73" s="120"/>
      <c r="CO73" s="120"/>
      <c r="CP73" s="120"/>
      <c r="CQ73" s="120"/>
      <c r="CR73" s="120"/>
      <c r="CS73" s="120"/>
      <c r="CT73" s="120"/>
      <c r="CU73" s="120"/>
      <c r="CV73" s="120"/>
      <c r="CW73" s="120"/>
      <c r="CX73" s="120"/>
      <c r="CY73" s="120"/>
      <c r="CZ73" s="120"/>
      <c r="DA73" s="120"/>
      <c r="DB73" s="121"/>
    </row>
    <row r="74" spans="1:124" s="1" customFormat="1" ht="15" customHeight="1" x14ac:dyDescent="0.2">
      <c r="A74" s="53"/>
      <c r="B74" s="53"/>
      <c r="C74" s="53"/>
      <c r="D74" s="53"/>
      <c r="E74" s="53"/>
      <c r="F74" s="53"/>
      <c r="G74" s="53"/>
      <c r="H74" s="54" t="s">
        <v>27</v>
      </c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5" t="s">
        <v>24</v>
      </c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7"/>
      <c r="AZ74" s="82">
        <v>178253.97</v>
      </c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  <c r="BM74" s="83"/>
      <c r="BN74" s="83"/>
      <c r="BO74" s="83"/>
      <c r="BP74" s="83"/>
      <c r="BQ74" s="83"/>
      <c r="BR74" s="83"/>
      <c r="BS74" s="84"/>
      <c r="BT74" s="82">
        <v>174904</v>
      </c>
      <c r="BU74" s="83"/>
      <c r="BV74" s="83"/>
      <c r="BW74" s="83"/>
      <c r="BX74" s="83"/>
      <c r="BY74" s="83"/>
      <c r="BZ74" s="83"/>
      <c r="CA74" s="83"/>
      <c r="CB74" s="83"/>
      <c r="CC74" s="83"/>
      <c r="CD74" s="83"/>
      <c r="CE74" s="83"/>
      <c r="CF74" s="83"/>
      <c r="CG74" s="83"/>
      <c r="CH74" s="83"/>
      <c r="CI74" s="83"/>
      <c r="CJ74" s="84"/>
      <c r="CK74" s="82">
        <f>201133-0.4</f>
        <v>201132.6</v>
      </c>
      <c r="CL74" s="83"/>
      <c r="CM74" s="83"/>
      <c r="CN74" s="83"/>
      <c r="CO74" s="83"/>
      <c r="CP74" s="83"/>
      <c r="CQ74" s="83"/>
      <c r="CR74" s="83"/>
      <c r="CS74" s="83"/>
      <c r="CT74" s="83"/>
      <c r="CU74" s="83"/>
      <c r="CV74" s="83"/>
      <c r="CW74" s="83"/>
      <c r="CX74" s="83"/>
      <c r="CY74" s="83"/>
      <c r="CZ74" s="83"/>
      <c r="DA74" s="83"/>
      <c r="DB74" s="84"/>
    </row>
    <row r="75" spans="1:124" s="1" customFormat="1" ht="15" customHeight="1" x14ac:dyDescent="0.2">
      <c r="A75" s="53"/>
      <c r="B75" s="53"/>
      <c r="C75" s="53"/>
      <c r="D75" s="53"/>
      <c r="E75" s="53"/>
      <c r="F75" s="53"/>
      <c r="G75" s="53"/>
      <c r="H75" s="54" t="s">
        <v>28</v>
      </c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5" t="s">
        <v>24</v>
      </c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7"/>
      <c r="AZ75" s="82">
        <v>155004.98300000001</v>
      </c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84"/>
      <c r="BT75" s="82">
        <v>144039</v>
      </c>
      <c r="BU75" s="83"/>
      <c r="BV75" s="83"/>
      <c r="BW75" s="83"/>
      <c r="BX75" s="83"/>
      <c r="BY75" s="83"/>
      <c r="BZ75" s="83"/>
      <c r="CA75" s="83"/>
      <c r="CB75" s="83"/>
      <c r="CC75" s="83"/>
      <c r="CD75" s="83"/>
      <c r="CE75" s="83"/>
      <c r="CF75" s="83"/>
      <c r="CG75" s="83"/>
      <c r="CH75" s="83"/>
      <c r="CI75" s="83"/>
      <c r="CJ75" s="84"/>
      <c r="CK75" s="82">
        <f>155005</f>
        <v>155005</v>
      </c>
      <c r="CL75" s="83"/>
      <c r="CM75" s="83"/>
      <c r="CN75" s="83"/>
      <c r="CO75" s="83"/>
      <c r="CP75" s="83"/>
      <c r="CQ75" s="83"/>
      <c r="CR75" s="83"/>
      <c r="CS75" s="83"/>
      <c r="CT75" s="83"/>
      <c r="CU75" s="83"/>
      <c r="CV75" s="83"/>
      <c r="CW75" s="83"/>
      <c r="CX75" s="83"/>
      <c r="CY75" s="83"/>
      <c r="CZ75" s="83"/>
      <c r="DA75" s="83"/>
      <c r="DB75" s="84"/>
    </row>
    <row r="76" spans="1:124" s="1" customFormat="1" ht="27.75" customHeight="1" x14ac:dyDescent="0.2">
      <c r="A76" s="85" t="s">
        <v>51</v>
      </c>
      <c r="B76" s="85"/>
      <c r="C76" s="85"/>
      <c r="D76" s="85"/>
      <c r="E76" s="85"/>
      <c r="F76" s="85"/>
      <c r="G76" s="85"/>
      <c r="H76" s="109" t="s">
        <v>52</v>
      </c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10" t="s">
        <v>24</v>
      </c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2"/>
      <c r="AZ76" s="113">
        <f>AZ77+AZ80</f>
        <v>57771.8</v>
      </c>
      <c r="BA76" s="113"/>
      <c r="BB76" s="113"/>
      <c r="BC76" s="113"/>
      <c r="BD76" s="113"/>
      <c r="BE76" s="113"/>
      <c r="BF76" s="113"/>
      <c r="BG76" s="113"/>
      <c r="BH76" s="113"/>
      <c r="BI76" s="113"/>
      <c r="BJ76" s="113"/>
      <c r="BK76" s="113"/>
      <c r="BL76" s="113"/>
      <c r="BM76" s="113"/>
      <c r="BN76" s="113"/>
      <c r="BO76" s="113"/>
      <c r="BP76" s="113"/>
      <c r="BQ76" s="113"/>
      <c r="BR76" s="113"/>
      <c r="BS76" s="113"/>
      <c r="BT76" s="114">
        <f>BT77+BT80</f>
        <v>61170</v>
      </c>
      <c r="BU76" s="115"/>
      <c r="BV76" s="115"/>
      <c r="BW76" s="115"/>
      <c r="BX76" s="115"/>
      <c r="BY76" s="115"/>
      <c r="BZ76" s="115"/>
      <c r="CA76" s="115"/>
      <c r="CB76" s="115"/>
      <c r="CC76" s="115"/>
      <c r="CD76" s="115"/>
      <c r="CE76" s="115"/>
      <c r="CF76" s="115"/>
      <c r="CG76" s="115"/>
      <c r="CH76" s="115"/>
      <c r="CI76" s="115"/>
      <c r="CJ76" s="116"/>
      <c r="CK76" s="114">
        <f>CK77+CK80</f>
        <v>56791</v>
      </c>
      <c r="CL76" s="115"/>
      <c r="CM76" s="115"/>
      <c r="CN76" s="115"/>
      <c r="CO76" s="115"/>
      <c r="CP76" s="115"/>
      <c r="CQ76" s="115"/>
      <c r="CR76" s="115"/>
      <c r="CS76" s="115"/>
      <c r="CT76" s="115"/>
      <c r="CU76" s="115"/>
      <c r="CV76" s="115"/>
      <c r="CW76" s="115"/>
      <c r="CX76" s="115"/>
      <c r="CY76" s="115"/>
      <c r="CZ76" s="115"/>
      <c r="DA76" s="115"/>
      <c r="DB76" s="116"/>
      <c r="DS76" s="7"/>
      <c r="DT76" s="7"/>
    </row>
    <row r="77" spans="1:124" s="1" customFormat="1" ht="27.75" customHeight="1" x14ac:dyDescent="0.2">
      <c r="A77" s="53" t="s">
        <v>53</v>
      </c>
      <c r="B77" s="53"/>
      <c r="C77" s="53"/>
      <c r="D77" s="53"/>
      <c r="E77" s="53"/>
      <c r="F77" s="53"/>
      <c r="G77" s="53"/>
      <c r="H77" s="54" t="s">
        <v>26</v>
      </c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5" t="s">
        <v>24</v>
      </c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7"/>
      <c r="AZ77" s="122"/>
      <c r="BA77" s="123"/>
      <c r="BB77" s="123"/>
      <c r="BC77" s="123"/>
      <c r="BD77" s="123"/>
      <c r="BE77" s="123"/>
      <c r="BF77" s="123"/>
      <c r="BG77" s="123"/>
      <c r="BH77" s="123"/>
      <c r="BI77" s="123"/>
      <c r="BJ77" s="123"/>
      <c r="BK77" s="123"/>
      <c r="BL77" s="123"/>
      <c r="BM77" s="123"/>
      <c r="BN77" s="123"/>
      <c r="BO77" s="123"/>
      <c r="BP77" s="123"/>
      <c r="BQ77" s="123"/>
      <c r="BR77" s="123"/>
      <c r="BS77" s="124"/>
      <c r="BT77" s="122"/>
      <c r="BU77" s="123"/>
      <c r="BV77" s="123"/>
      <c r="BW77" s="123"/>
      <c r="BX77" s="123"/>
      <c r="BY77" s="123"/>
      <c r="BZ77" s="123"/>
      <c r="CA77" s="123"/>
      <c r="CB77" s="123"/>
      <c r="CC77" s="123"/>
      <c r="CD77" s="123"/>
      <c r="CE77" s="123"/>
      <c r="CF77" s="123"/>
      <c r="CG77" s="123"/>
      <c r="CH77" s="123"/>
      <c r="CI77" s="123"/>
      <c r="CJ77" s="124"/>
      <c r="CK77" s="122"/>
      <c r="CL77" s="123"/>
      <c r="CM77" s="123"/>
      <c r="CN77" s="123"/>
      <c r="CO77" s="123"/>
      <c r="CP77" s="123"/>
      <c r="CQ77" s="123"/>
      <c r="CR77" s="123"/>
      <c r="CS77" s="123"/>
      <c r="CT77" s="123"/>
      <c r="CU77" s="123"/>
      <c r="CV77" s="123"/>
      <c r="CW77" s="123"/>
      <c r="CX77" s="123"/>
      <c r="CY77" s="123"/>
      <c r="CZ77" s="123"/>
      <c r="DA77" s="123"/>
      <c r="DB77" s="124"/>
    </row>
    <row r="78" spans="1:124" s="1" customFormat="1" ht="15" customHeight="1" x14ac:dyDescent="0.2">
      <c r="A78" s="53"/>
      <c r="B78" s="53"/>
      <c r="C78" s="53"/>
      <c r="D78" s="53"/>
      <c r="E78" s="53"/>
      <c r="F78" s="53"/>
      <c r="G78" s="53"/>
      <c r="H78" s="54" t="s">
        <v>27</v>
      </c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5" t="s">
        <v>24</v>
      </c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7"/>
      <c r="AZ78" s="122"/>
      <c r="BA78" s="123"/>
      <c r="BB78" s="123"/>
      <c r="BC78" s="123"/>
      <c r="BD78" s="123"/>
      <c r="BE78" s="123"/>
      <c r="BF78" s="123"/>
      <c r="BG78" s="123"/>
      <c r="BH78" s="123"/>
      <c r="BI78" s="123"/>
      <c r="BJ78" s="123"/>
      <c r="BK78" s="123"/>
      <c r="BL78" s="123"/>
      <c r="BM78" s="123"/>
      <c r="BN78" s="123"/>
      <c r="BO78" s="123"/>
      <c r="BP78" s="123"/>
      <c r="BQ78" s="123"/>
      <c r="BR78" s="123"/>
      <c r="BS78" s="124"/>
      <c r="BT78" s="122"/>
      <c r="BU78" s="123"/>
      <c r="BV78" s="123"/>
      <c r="BW78" s="123"/>
      <c r="BX78" s="123"/>
      <c r="BY78" s="123"/>
      <c r="BZ78" s="123"/>
      <c r="CA78" s="123"/>
      <c r="CB78" s="123"/>
      <c r="CC78" s="123"/>
      <c r="CD78" s="123"/>
      <c r="CE78" s="123"/>
      <c r="CF78" s="123"/>
      <c r="CG78" s="123"/>
      <c r="CH78" s="123"/>
      <c r="CI78" s="123"/>
      <c r="CJ78" s="124"/>
      <c r="CK78" s="122"/>
      <c r="CL78" s="123"/>
      <c r="CM78" s="123"/>
      <c r="CN78" s="123"/>
      <c r="CO78" s="123"/>
      <c r="CP78" s="123"/>
      <c r="CQ78" s="123"/>
      <c r="CR78" s="123"/>
      <c r="CS78" s="123"/>
      <c r="CT78" s="123"/>
      <c r="CU78" s="123"/>
      <c r="CV78" s="123"/>
      <c r="CW78" s="123"/>
      <c r="CX78" s="123"/>
      <c r="CY78" s="123"/>
      <c r="CZ78" s="123"/>
      <c r="DA78" s="123"/>
      <c r="DB78" s="124"/>
      <c r="DS78" s="15"/>
    </row>
    <row r="79" spans="1:124" s="1" customFormat="1" ht="15" customHeight="1" x14ac:dyDescent="0.2">
      <c r="A79" s="53"/>
      <c r="B79" s="53"/>
      <c r="C79" s="53"/>
      <c r="D79" s="53"/>
      <c r="E79" s="53"/>
      <c r="F79" s="53"/>
      <c r="G79" s="53"/>
      <c r="H79" s="54" t="s">
        <v>28</v>
      </c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5" t="s">
        <v>24</v>
      </c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7"/>
      <c r="AZ79" s="122"/>
      <c r="BA79" s="123"/>
      <c r="BB79" s="123"/>
      <c r="BC79" s="123"/>
      <c r="BD79" s="123"/>
      <c r="BE79" s="123"/>
      <c r="BF79" s="123"/>
      <c r="BG79" s="123"/>
      <c r="BH79" s="123"/>
      <c r="BI79" s="123"/>
      <c r="BJ79" s="123"/>
      <c r="BK79" s="123"/>
      <c r="BL79" s="123"/>
      <c r="BM79" s="123"/>
      <c r="BN79" s="123"/>
      <c r="BO79" s="123"/>
      <c r="BP79" s="123"/>
      <c r="BQ79" s="123"/>
      <c r="BR79" s="123"/>
      <c r="BS79" s="124"/>
      <c r="BT79" s="122"/>
      <c r="BU79" s="123"/>
      <c r="BV79" s="123"/>
      <c r="BW79" s="123"/>
      <c r="BX79" s="123"/>
      <c r="BY79" s="123"/>
      <c r="BZ79" s="123"/>
      <c r="CA79" s="123"/>
      <c r="CB79" s="123"/>
      <c r="CC79" s="123"/>
      <c r="CD79" s="123"/>
      <c r="CE79" s="123"/>
      <c r="CF79" s="123"/>
      <c r="CG79" s="123"/>
      <c r="CH79" s="123"/>
      <c r="CI79" s="123"/>
      <c r="CJ79" s="124"/>
      <c r="CK79" s="122"/>
      <c r="CL79" s="123"/>
      <c r="CM79" s="123"/>
      <c r="CN79" s="123"/>
      <c r="CO79" s="123"/>
      <c r="CP79" s="123"/>
      <c r="CQ79" s="123"/>
      <c r="CR79" s="123"/>
      <c r="CS79" s="123"/>
      <c r="CT79" s="123"/>
      <c r="CU79" s="123"/>
      <c r="CV79" s="123"/>
      <c r="CW79" s="123"/>
      <c r="CX79" s="123"/>
      <c r="CY79" s="123"/>
      <c r="CZ79" s="123"/>
      <c r="DA79" s="123"/>
      <c r="DB79" s="124"/>
      <c r="DS79" s="15"/>
    </row>
    <row r="80" spans="1:124" s="1" customFormat="1" ht="15" customHeight="1" x14ac:dyDescent="0.2">
      <c r="A80" s="53" t="s">
        <v>54</v>
      </c>
      <c r="B80" s="53"/>
      <c r="C80" s="53"/>
      <c r="D80" s="53"/>
      <c r="E80" s="53"/>
      <c r="F80" s="53"/>
      <c r="G80" s="53"/>
      <c r="H80" s="54" t="s">
        <v>30</v>
      </c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5" t="s">
        <v>24</v>
      </c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7"/>
      <c r="AZ80" s="118">
        <f>AZ81+AZ82</f>
        <v>57771.8</v>
      </c>
      <c r="BA80" s="118"/>
      <c r="BB80" s="118"/>
      <c r="BC80" s="118"/>
      <c r="BD80" s="118"/>
      <c r="BE80" s="118"/>
      <c r="BF80" s="118"/>
      <c r="BG80" s="118"/>
      <c r="BH80" s="118"/>
      <c r="BI80" s="118"/>
      <c r="BJ80" s="118"/>
      <c r="BK80" s="118"/>
      <c r="BL80" s="118"/>
      <c r="BM80" s="118"/>
      <c r="BN80" s="118"/>
      <c r="BO80" s="118"/>
      <c r="BP80" s="118"/>
      <c r="BQ80" s="118"/>
      <c r="BR80" s="118"/>
      <c r="BS80" s="118"/>
      <c r="BT80" s="119">
        <f>BT81+BT82</f>
        <v>61170</v>
      </c>
      <c r="BU80" s="120"/>
      <c r="BV80" s="120"/>
      <c r="BW80" s="120"/>
      <c r="BX80" s="120"/>
      <c r="BY80" s="120"/>
      <c r="BZ80" s="120"/>
      <c r="CA80" s="120"/>
      <c r="CB80" s="120"/>
      <c r="CC80" s="120"/>
      <c r="CD80" s="120"/>
      <c r="CE80" s="120"/>
      <c r="CF80" s="120"/>
      <c r="CG80" s="120"/>
      <c r="CH80" s="120"/>
      <c r="CI80" s="120"/>
      <c r="CJ80" s="121"/>
      <c r="CK80" s="119">
        <f>CK81+CK82</f>
        <v>56791</v>
      </c>
      <c r="CL80" s="120"/>
      <c r="CM80" s="120"/>
      <c r="CN80" s="120"/>
      <c r="CO80" s="120"/>
      <c r="CP80" s="120"/>
      <c r="CQ80" s="120"/>
      <c r="CR80" s="120"/>
      <c r="CS80" s="120"/>
      <c r="CT80" s="120"/>
      <c r="CU80" s="120"/>
      <c r="CV80" s="120"/>
      <c r="CW80" s="120"/>
      <c r="CX80" s="120"/>
      <c r="CY80" s="120"/>
      <c r="CZ80" s="120"/>
      <c r="DA80" s="120"/>
      <c r="DB80" s="121"/>
    </row>
    <row r="81" spans="1:126" s="1" customFormat="1" ht="15" customHeight="1" x14ac:dyDescent="0.2">
      <c r="A81" s="53"/>
      <c r="B81" s="53"/>
      <c r="C81" s="53"/>
      <c r="D81" s="53"/>
      <c r="E81" s="53"/>
      <c r="F81" s="53"/>
      <c r="G81" s="53"/>
      <c r="H81" s="54" t="s">
        <v>27</v>
      </c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5" t="s">
        <v>24</v>
      </c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7"/>
      <c r="AZ81" s="82">
        <v>29201.8</v>
      </c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4"/>
      <c r="BT81" s="82">
        <v>30683</v>
      </c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4"/>
      <c r="CK81" s="82">
        <v>28221</v>
      </c>
      <c r="CL81" s="83"/>
      <c r="CM81" s="83"/>
      <c r="CN81" s="83"/>
      <c r="CO81" s="83"/>
      <c r="CP81" s="83"/>
      <c r="CQ81" s="83"/>
      <c r="CR81" s="83"/>
      <c r="CS81" s="83"/>
      <c r="CT81" s="83"/>
      <c r="CU81" s="83"/>
      <c r="CV81" s="83"/>
      <c r="CW81" s="83"/>
      <c r="CX81" s="83"/>
      <c r="CY81" s="83"/>
      <c r="CZ81" s="83"/>
      <c r="DA81" s="83"/>
      <c r="DB81" s="84"/>
    </row>
    <row r="82" spans="1:126" s="1" customFormat="1" ht="15" customHeight="1" x14ac:dyDescent="0.2">
      <c r="A82" s="53"/>
      <c r="B82" s="53"/>
      <c r="C82" s="53"/>
      <c r="D82" s="53"/>
      <c r="E82" s="53"/>
      <c r="F82" s="53"/>
      <c r="G82" s="53"/>
      <c r="H82" s="54" t="s">
        <v>28</v>
      </c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5" t="s">
        <v>24</v>
      </c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7"/>
      <c r="AZ82" s="82">
        <v>28570</v>
      </c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3"/>
      <c r="BR82" s="83"/>
      <c r="BS82" s="84"/>
      <c r="BT82" s="82">
        <v>30487</v>
      </c>
      <c r="BU82" s="83"/>
      <c r="BV82" s="83"/>
      <c r="BW82" s="83"/>
      <c r="BX82" s="83"/>
      <c r="BY82" s="83"/>
      <c r="BZ82" s="83"/>
      <c r="CA82" s="83"/>
      <c r="CB82" s="83"/>
      <c r="CC82" s="83"/>
      <c r="CD82" s="83"/>
      <c r="CE82" s="83"/>
      <c r="CF82" s="83"/>
      <c r="CG82" s="83"/>
      <c r="CH82" s="83"/>
      <c r="CI82" s="83"/>
      <c r="CJ82" s="84"/>
      <c r="CK82" s="82">
        <v>28570</v>
      </c>
      <c r="CL82" s="83"/>
      <c r="CM82" s="83"/>
      <c r="CN82" s="83"/>
      <c r="CO82" s="83"/>
      <c r="CP82" s="83"/>
      <c r="CQ82" s="83"/>
      <c r="CR82" s="83"/>
      <c r="CS82" s="83"/>
      <c r="CT82" s="83"/>
      <c r="CU82" s="83"/>
      <c r="CV82" s="83"/>
      <c r="CW82" s="83"/>
      <c r="CX82" s="83"/>
      <c r="CY82" s="83"/>
      <c r="CZ82" s="83"/>
      <c r="DA82" s="83"/>
      <c r="DB82" s="84"/>
    </row>
    <row r="83" spans="1:126" s="1" customFormat="1" ht="93" customHeight="1" x14ac:dyDescent="0.2">
      <c r="A83" s="85" t="s">
        <v>55</v>
      </c>
      <c r="B83" s="85"/>
      <c r="C83" s="85"/>
      <c r="D83" s="85"/>
      <c r="E83" s="85"/>
      <c r="F83" s="85"/>
      <c r="G83" s="85"/>
      <c r="H83" s="109" t="s">
        <v>56</v>
      </c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10" t="s">
        <v>24</v>
      </c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2"/>
      <c r="AZ83" s="118">
        <f>AZ84+AZ87+AZ90</f>
        <v>844069.2</v>
      </c>
      <c r="BA83" s="118"/>
      <c r="BB83" s="118"/>
      <c r="BC83" s="118"/>
      <c r="BD83" s="118"/>
      <c r="BE83" s="118"/>
      <c r="BF83" s="118"/>
      <c r="BG83" s="118"/>
      <c r="BH83" s="118"/>
      <c r="BI83" s="118"/>
      <c r="BJ83" s="118"/>
      <c r="BK83" s="118"/>
      <c r="BL83" s="118"/>
      <c r="BM83" s="118"/>
      <c r="BN83" s="118"/>
      <c r="BO83" s="118"/>
      <c r="BP83" s="118"/>
      <c r="BQ83" s="118"/>
      <c r="BR83" s="118"/>
      <c r="BS83" s="118"/>
      <c r="BT83" s="119">
        <f>BT84+BT87+BT90</f>
        <v>837488</v>
      </c>
      <c r="BU83" s="120"/>
      <c r="BV83" s="120"/>
      <c r="BW83" s="120"/>
      <c r="BX83" s="120"/>
      <c r="BY83" s="120"/>
      <c r="BZ83" s="120"/>
      <c r="CA83" s="120"/>
      <c r="CB83" s="120"/>
      <c r="CC83" s="120"/>
      <c r="CD83" s="120"/>
      <c r="CE83" s="120"/>
      <c r="CF83" s="120"/>
      <c r="CG83" s="120"/>
      <c r="CH83" s="120"/>
      <c r="CI83" s="120"/>
      <c r="CJ83" s="121"/>
      <c r="CK83" s="119">
        <f>CK84+CK87+CK90</f>
        <v>796449.58799999999</v>
      </c>
      <c r="CL83" s="120"/>
      <c r="CM83" s="120"/>
      <c r="CN83" s="120"/>
      <c r="CO83" s="120"/>
      <c r="CP83" s="120"/>
      <c r="CQ83" s="120"/>
      <c r="CR83" s="120"/>
      <c r="CS83" s="120"/>
      <c r="CT83" s="120"/>
      <c r="CU83" s="120"/>
      <c r="CV83" s="120"/>
      <c r="CW83" s="120"/>
      <c r="CX83" s="120"/>
      <c r="CY83" s="120"/>
      <c r="CZ83" s="120"/>
      <c r="DA83" s="120"/>
      <c r="DB83" s="121"/>
      <c r="DS83" s="7"/>
      <c r="DV83" s="7"/>
    </row>
    <row r="84" spans="1:126" s="1" customFormat="1" ht="15" customHeight="1" x14ac:dyDescent="0.2">
      <c r="A84" s="53"/>
      <c r="B84" s="53"/>
      <c r="C84" s="53"/>
      <c r="D84" s="53"/>
      <c r="E84" s="53"/>
      <c r="F84" s="53"/>
      <c r="G84" s="53"/>
      <c r="H84" s="54" t="s">
        <v>57</v>
      </c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5" t="s">
        <v>24</v>
      </c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7"/>
      <c r="AZ84" s="118">
        <f>AZ85+AZ86</f>
        <v>377890</v>
      </c>
      <c r="BA84" s="118"/>
      <c r="BB84" s="118"/>
      <c r="BC84" s="118"/>
      <c r="BD84" s="118"/>
      <c r="BE84" s="118"/>
      <c r="BF84" s="118"/>
      <c r="BG84" s="118"/>
      <c r="BH84" s="118"/>
      <c r="BI84" s="118"/>
      <c r="BJ84" s="118"/>
      <c r="BK84" s="118"/>
      <c r="BL84" s="118"/>
      <c r="BM84" s="118"/>
      <c r="BN84" s="118"/>
      <c r="BO84" s="118"/>
      <c r="BP84" s="118"/>
      <c r="BQ84" s="118"/>
      <c r="BR84" s="118"/>
      <c r="BS84" s="118"/>
      <c r="BT84" s="119">
        <f>BT85+BT86</f>
        <v>367063</v>
      </c>
      <c r="BU84" s="120"/>
      <c r="BV84" s="120"/>
      <c r="BW84" s="120"/>
      <c r="BX84" s="120"/>
      <c r="BY84" s="120"/>
      <c r="BZ84" s="120"/>
      <c r="CA84" s="120"/>
      <c r="CB84" s="120"/>
      <c r="CC84" s="120"/>
      <c r="CD84" s="120"/>
      <c r="CE84" s="120"/>
      <c r="CF84" s="120"/>
      <c r="CG84" s="120"/>
      <c r="CH84" s="120"/>
      <c r="CI84" s="120"/>
      <c r="CJ84" s="121"/>
      <c r="CK84" s="119">
        <f>CK85+CK86</f>
        <v>354905.96299999999</v>
      </c>
      <c r="CL84" s="120"/>
      <c r="CM84" s="120"/>
      <c r="CN84" s="120"/>
      <c r="CO84" s="120"/>
      <c r="CP84" s="120"/>
      <c r="CQ84" s="120"/>
      <c r="CR84" s="120"/>
      <c r="CS84" s="120"/>
      <c r="CT84" s="120"/>
      <c r="CU84" s="120"/>
      <c r="CV84" s="120"/>
      <c r="CW84" s="120"/>
      <c r="CX84" s="120"/>
      <c r="CY84" s="120"/>
      <c r="CZ84" s="120"/>
      <c r="DA84" s="120"/>
      <c r="DB84" s="121"/>
    </row>
    <row r="85" spans="1:126" s="1" customFormat="1" ht="15" customHeight="1" x14ac:dyDescent="0.2">
      <c r="A85" s="53"/>
      <c r="B85" s="53"/>
      <c r="C85" s="53"/>
      <c r="D85" s="53"/>
      <c r="E85" s="53"/>
      <c r="F85" s="53"/>
      <c r="G85" s="53"/>
      <c r="H85" s="54" t="s">
        <v>27</v>
      </c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5" t="s">
        <v>24</v>
      </c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7"/>
      <c r="AZ85" s="117">
        <v>186447</v>
      </c>
      <c r="BA85" s="117"/>
      <c r="BB85" s="117"/>
      <c r="BC85" s="117"/>
      <c r="BD85" s="117"/>
      <c r="BE85" s="117"/>
      <c r="BF85" s="117"/>
      <c r="BG85" s="117"/>
      <c r="BH85" s="117"/>
      <c r="BI85" s="117"/>
      <c r="BJ85" s="117"/>
      <c r="BK85" s="117"/>
      <c r="BL85" s="117"/>
      <c r="BM85" s="117"/>
      <c r="BN85" s="117"/>
      <c r="BO85" s="117"/>
      <c r="BP85" s="117"/>
      <c r="BQ85" s="117"/>
      <c r="BR85" s="117"/>
      <c r="BS85" s="117"/>
      <c r="BT85" s="82">
        <v>182768</v>
      </c>
      <c r="BU85" s="83"/>
      <c r="BV85" s="83"/>
      <c r="BW85" s="83"/>
      <c r="BX85" s="83"/>
      <c r="BY85" s="83"/>
      <c r="BZ85" s="83"/>
      <c r="CA85" s="83"/>
      <c r="CB85" s="83"/>
      <c r="CC85" s="83"/>
      <c r="CD85" s="83"/>
      <c r="CE85" s="83"/>
      <c r="CF85" s="83"/>
      <c r="CG85" s="83"/>
      <c r="CH85" s="83"/>
      <c r="CI85" s="83"/>
      <c r="CJ85" s="84"/>
      <c r="CK85" s="82">
        <v>185429.228</v>
      </c>
      <c r="CL85" s="83"/>
      <c r="CM85" s="83"/>
      <c r="CN85" s="83"/>
      <c r="CO85" s="83"/>
      <c r="CP85" s="83"/>
      <c r="CQ85" s="83"/>
      <c r="CR85" s="83"/>
      <c r="CS85" s="83"/>
      <c r="CT85" s="83"/>
      <c r="CU85" s="83"/>
      <c r="CV85" s="83"/>
      <c r="CW85" s="83"/>
      <c r="CX85" s="83"/>
      <c r="CY85" s="83"/>
      <c r="CZ85" s="83"/>
      <c r="DA85" s="83"/>
      <c r="DB85" s="84"/>
    </row>
    <row r="86" spans="1:126" s="1" customFormat="1" ht="15" customHeight="1" x14ac:dyDescent="0.2">
      <c r="A86" s="53"/>
      <c r="B86" s="53"/>
      <c r="C86" s="53"/>
      <c r="D86" s="53"/>
      <c r="E86" s="53"/>
      <c r="F86" s="53"/>
      <c r="G86" s="53"/>
      <c r="H86" s="54" t="s">
        <v>28</v>
      </c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5" t="s">
        <v>24</v>
      </c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7"/>
      <c r="AZ86" s="117">
        <v>191443</v>
      </c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117"/>
      <c r="BO86" s="117"/>
      <c r="BP86" s="117"/>
      <c r="BQ86" s="117"/>
      <c r="BR86" s="117"/>
      <c r="BS86" s="117"/>
      <c r="BT86" s="82">
        <v>184295</v>
      </c>
      <c r="BU86" s="83"/>
      <c r="BV86" s="83"/>
      <c r="BW86" s="83"/>
      <c r="BX86" s="83"/>
      <c r="BY86" s="83"/>
      <c r="BZ86" s="83"/>
      <c r="CA86" s="83"/>
      <c r="CB86" s="83"/>
      <c r="CC86" s="83"/>
      <c r="CD86" s="83"/>
      <c r="CE86" s="83"/>
      <c r="CF86" s="83"/>
      <c r="CG86" s="83"/>
      <c r="CH86" s="83"/>
      <c r="CI86" s="83"/>
      <c r="CJ86" s="84"/>
      <c r="CK86" s="82">
        <v>169476.73499999999</v>
      </c>
      <c r="CL86" s="83"/>
      <c r="CM86" s="83"/>
      <c r="CN86" s="83"/>
      <c r="CO86" s="83"/>
      <c r="CP86" s="83"/>
      <c r="CQ86" s="83"/>
      <c r="CR86" s="83"/>
      <c r="CS86" s="83"/>
      <c r="CT86" s="83"/>
      <c r="CU86" s="83"/>
      <c r="CV86" s="83"/>
      <c r="CW86" s="83"/>
      <c r="CX86" s="83"/>
      <c r="CY86" s="83"/>
      <c r="CZ86" s="83"/>
      <c r="DA86" s="83"/>
      <c r="DB86" s="84"/>
    </row>
    <row r="87" spans="1:126" s="1" customFormat="1" ht="15" customHeight="1" x14ac:dyDescent="0.2">
      <c r="A87" s="53"/>
      <c r="B87" s="53"/>
      <c r="C87" s="53"/>
      <c r="D87" s="53"/>
      <c r="E87" s="53"/>
      <c r="F87" s="53"/>
      <c r="G87" s="53"/>
      <c r="H87" s="54" t="s">
        <v>58</v>
      </c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5" t="s">
        <v>24</v>
      </c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7"/>
      <c r="AZ87" s="118">
        <f>AZ88+AZ89</f>
        <v>407230.2</v>
      </c>
      <c r="BA87" s="118"/>
      <c r="BB87" s="118"/>
      <c r="BC87" s="118"/>
      <c r="BD87" s="118"/>
      <c r="BE87" s="118"/>
      <c r="BF87" s="118"/>
      <c r="BG87" s="118"/>
      <c r="BH87" s="118"/>
      <c r="BI87" s="118"/>
      <c r="BJ87" s="118"/>
      <c r="BK87" s="118"/>
      <c r="BL87" s="118"/>
      <c r="BM87" s="118"/>
      <c r="BN87" s="118"/>
      <c r="BO87" s="118"/>
      <c r="BP87" s="118"/>
      <c r="BQ87" s="118"/>
      <c r="BR87" s="118"/>
      <c r="BS87" s="118"/>
      <c r="BT87" s="119">
        <f>BT88+BT89</f>
        <v>401435</v>
      </c>
      <c r="BU87" s="120"/>
      <c r="BV87" s="120"/>
      <c r="BW87" s="120"/>
      <c r="BX87" s="120"/>
      <c r="BY87" s="120"/>
      <c r="BZ87" s="120"/>
      <c r="CA87" s="120"/>
      <c r="CB87" s="120"/>
      <c r="CC87" s="120"/>
      <c r="CD87" s="120"/>
      <c r="CE87" s="120"/>
      <c r="CF87" s="120"/>
      <c r="CG87" s="120"/>
      <c r="CH87" s="120"/>
      <c r="CI87" s="120"/>
      <c r="CJ87" s="121"/>
      <c r="CK87" s="119">
        <f>CK88+CK89</f>
        <v>397398.38899999997</v>
      </c>
      <c r="CL87" s="120"/>
      <c r="CM87" s="120"/>
      <c r="CN87" s="120"/>
      <c r="CO87" s="120"/>
      <c r="CP87" s="120"/>
      <c r="CQ87" s="120"/>
      <c r="CR87" s="120"/>
      <c r="CS87" s="120"/>
      <c r="CT87" s="120"/>
      <c r="CU87" s="120"/>
      <c r="CV87" s="120"/>
      <c r="CW87" s="120"/>
      <c r="CX87" s="120"/>
      <c r="CY87" s="120"/>
      <c r="CZ87" s="120"/>
      <c r="DA87" s="120"/>
      <c r="DB87" s="121"/>
    </row>
    <row r="88" spans="1:126" s="1" customFormat="1" ht="15" customHeight="1" x14ac:dyDescent="0.2">
      <c r="A88" s="53"/>
      <c r="B88" s="53"/>
      <c r="C88" s="53"/>
      <c r="D88" s="53"/>
      <c r="E88" s="53"/>
      <c r="F88" s="53"/>
      <c r="G88" s="53"/>
      <c r="H88" s="54" t="s">
        <v>27</v>
      </c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5" t="s">
        <v>24</v>
      </c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7"/>
      <c r="AZ88" s="117">
        <v>207963.2</v>
      </c>
      <c r="BA88" s="117"/>
      <c r="BB88" s="117"/>
      <c r="BC88" s="117"/>
      <c r="BD88" s="117"/>
      <c r="BE88" s="117"/>
      <c r="BF88" s="117"/>
      <c r="BG88" s="117"/>
      <c r="BH88" s="117"/>
      <c r="BI88" s="117"/>
      <c r="BJ88" s="117"/>
      <c r="BK88" s="117"/>
      <c r="BL88" s="117"/>
      <c r="BM88" s="117"/>
      <c r="BN88" s="117"/>
      <c r="BO88" s="117"/>
      <c r="BP88" s="117"/>
      <c r="BQ88" s="117"/>
      <c r="BR88" s="117"/>
      <c r="BS88" s="117"/>
      <c r="BT88" s="82">
        <v>210956</v>
      </c>
      <c r="BU88" s="83"/>
      <c r="BV88" s="83"/>
      <c r="BW88" s="83"/>
      <c r="BX88" s="83"/>
      <c r="BY88" s="83"/>
      <c r="BZ88" s="83"/>
      <c r="CA88" s="83"/>
      <c r="CB88" s="83"/>
      <c r="CC88" s="83"/>
      <c r="CD88" s="83"/>
      <c r="CE88" s="83"/>
      <c r="CF88" s="83"/>
      <c r="CG88" s="83"/>
      <c r="CH88" s="83"/>
      <c r="CI88" s="83"/>
      <c r="CJ88" s="84"/>
      <c r="CK88" s="82">
        <v>212714.753</v>
      </c>
      <c r="CL88" s="83"/>
      <c r="CM88" s="83"/>
      <c r="CN88" s="83"/>
      <c r="CO88" s="83"/>
      <c r="CP88" s="83"/>
      <c r="CQ88" s="83"/>
      <c r="CR88" s="83"/>
      <c r="CS88" s="83"/>
      <c r="CT88" s="83"/>
      <c r="CU88" s="83"/>
      <c r="CV88" s="83"/>
      <c r="CW88" s="83"/>
      <c r="CX88" s="83"/>
      <c r="CY88" s="83"/>
      <c r="CZ88" s="83"/>
      <c r="DA88" s="83"/>
      <c r="DB88" s="84"/>
    </row>
    <row r="89" spans="1:126" s="1" customFormat="1" ht="15" customHeight="1" x14ac:dyDescent="0.2">
      <c r="A89" s="53"/>
      <c r="B89" s="53"/>
      <c r="C89" s="53"/>
      <c r="D89" s="53"/>
      <c r="E89" s="53"/>
      <c r="F89" s="53"/>
      <c r="G89" s="53"/>
      <c r="H89" s="54" t="s">
        <v>28</v>
      </c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5" t="s">
        <v>24</v>
      </c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7"/>
      <c r="AZ89" s="117">
        <v>199267</v>
      </c>
      <c r="BA89" s="117"/>
      <c r="BB89" s="117"/>
      <c r="BC89" s="117"/>
      <c r="BD89" s="117"/>
      <c r="BE89" s="117"/>
      <c r="BF89" s="117"/>
      <c r="BG89" s="117"/>
      <c r="BH89" s="117"/>
      <c r="BI89" s="117"/>
      <c r="BJ89" s="117"/>
      <c r="BK89" s="117"/>
      <c r="BL89" s="117"/>
      <c r="BM89" s="117"/>
      <c r="BN89" s="117"/>
      <c r="BO89" s="117"/>
      <c r="BP89" s="117"/>
      <c r="BQ89" s="117"/>
      <c r="BR89" s="117"/>
      <c r="BS89" s="117"/>
      <c r="BT89" s="82">
        <v>190479</v>
      </c>
      <c r="BU89" s="83"/>
      <c r="BV89" s="83"/>
      <c r="BW89" s="83"/>
      <c r="BX89" s="83"/>
      <c r="BY89" s="83"/>
      <c r="BZ89" s="83"/>
      <c r="CA89" s="83"/>
      <c r="CB89" s="83"/>
      <c r="CC89" s="83"/>
      <c r="CD89" s="83"/>
      <c r="CE89" s="83"/>
      <c r="CF89" s="83"/>
      <c r="CG89" s="83"/>
      <c r="CH89" s="83"/>
      <c r="CI89" s="83"/>
      <c r="CJ89" s="84"/>
      <c r="CK89" s="82">
        <v>184683.636</v>
      </c>
      <c r="CL89" s="83"/>
      <c r="CM89" s="83"/>
      <c r="CN89" s="83"/>
      <c r="CO89" s="83"/>
      <c r="CP89" s="83"/>
      <c r="CQ89" s="83"/>
      <c r="CR89" s="83"/>
      <c r="CS89" s="83"/>
      <c r="CT89" s="83"/>
      <c r="CU89" s="83"/>
      <c r="CV89" s="83"/>
      <c r="CW89" s="83"/>
      <c r="CX89" s="83"/>
      <c r="CY89" s="83"/>
      <c r="CZ89" s="83"/>
      <c r="DA89" s="83"/>
      <c r="DB89" s="84"/>
    </row>
    <row r="90" spans="1:126" s="1" customFormat="1" ht="15" customHeight="1" x14ac:dyDescent="0.2">
      <c r="A90" s="53"/>
      <c r="B90" s="53"/>
      <c r="C90" s="53"/>
      <c r="D90" s="53"/>
      <c r="E90" s="53"/>
      <c r="F90" s="53"/>
      <c r="G90" s="53"/>
      <c r="H90" s="54" t="s">
        <v>59</v>
      </c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5" t="s">
        <v>24</v>
      </c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7"/>
      <c r="AZ90" s="118">
        <f>AZ91+AZ92</f>
        <v>58949</v>
      </c>
      <c r="BA90" s="118"/>
      <c r="BB90" s="118"/>
      <c r="BC90" s="118"/>
      <c r="BD90" s="118"/>
      <c r="BE90" s="118"/>
      <c r="BF90" s="118"/>
      <c r="BG90" s="118"/>
      <c r="BH90" s="118"/>
      <c r="BI90" s="118"/>
      <c r="BJ90" s="118"/>
      <c r="BK90" s="118"/>
      <c r="BL90" s="118"/>
      <c r="BM90" s="118"/>
      <c r="BN90" s="118"/>
      <c r="BO90" s="118"/>
      <c r="BP90" s="118"/>
      <c r="BQ90" s="118"/>
      <c r="BR90" s="118"/>
      <c r="BS90" s="118"/>
      <c r="BT90" s="119">
        <f>BT91+BT92</f>
        <v>68990</v>
      </c>
      <c r="BU90" s="120"/>
      <c r="BV90" s="120"/>
      <c r="BW90" s="120"/>
      <c r="BX90" s="120"/>
      <c r="BY90" s="120"/>
      <c r="BZ90" s="120"/>
      <c r="CA90" s="120"/>
      <c r="CB90" s="120"/>
      <c r="CC90" s="120"/>
      <c r="CD90" s="120"/>
      <c r="CE90" s="120"/>
      <c r="CF90" s="120"/>
      <c r="CG90" s="120"/>
      <c r="CH90" s="120"/>
      <c r="CI90" s="120"/>
      <c r="CJ90" s="121"/>
      <c r="CK90" s="119">
        <f>CK91+CK92</f>
        <v>44145.236000000004</v>
      </c>
      <c r="CL90" s="120"/>
      <c r="CM90" s="120"/>
      <c r="CN90" s="120"/>
      <c r="CO90" s="120"/>
      <c r="CP90" s="120"/>
      <c r="CQ90" s="120"/>
      <c r="CR90" s="120"/>
      <c r="CS90" s="120"/>
      <c r="CT90" s="120"/>
      <c r="CU90" s="120"/>
      <c r="CV90" s="120"/>
      <c r="CW90" s="120"/>
      <c r="CX90" s="120"/>
      <c r="CY90" s="120"/>
      <c r="CZ90" s="120"/>
      <c r="DA90" s="120"/>
      <c r="DB90" s="121"/>
    </row>
    <row r="91" spans="1:126" s="1" customFormat="1" ht="15" customHeight="1" x14ac:dyDescent="0.2">
      <c r="A91" s="53"/>
      <c r="B91" s="53"/>
      <c r="C91" s="53"/>
      <c r="D91" s="53"/>
      <c r="E91" s="53"/>
      <c r="F91" s="53"/>
      <c r="G91" s="53"/>
      <c r="H91" s="54" t="s">
        <v>27</v>
      </c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5" t="s">
        <v>24</v>
      </c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7"/>
      <c r="AZ91" s="117">
        <v>30785</v>
      </c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117"/>
      <c r="BO91" s="117"/>
      <c r="BP91" s="117"/>
      <c r="BQ91" s="117"/>
      <c r="BR91" s="117"/>
      <c r="BS91" s="117"/>
      <c r="BT91" s="82">
        <v>31623</v>
      </c>
      <c r="BU91" s="83"/>
      <c r="BV91" s="83"/>
      <c r="BW91" s="83"/>
      <c r="BX91" s="83"/>
      <c r="BY91" s="83"/>
      <c r="BZ91" s="83"/>
      <c r="CA91" s="83"/>
      <c r="CB91" s="83"/>
      <c r="CC91" s="83"/>
      <c r="CD91" s="83"/>
      <c r="CE91" s="83"/>
      <c r="CF91" s="83"/>
      <c r="CG91" s="83"/>
      <c r="CH91" s="83"/>
      <c r="CI91" s="83"/>
      <c r="CJ91" s="84"/>
      <c r="CK91" s="82">
        <v>20508.605</v>
      </c>
      <c r="CL91" s="83"/>
      <c r="CM91" s="83"/>
      <c r="CN91" s="83"/>
      <c r="CO91" s="83"/>
      <c r="CP91" s="83"/>
      <c r="CQ91" s="83"/>
      <c r="CR91" s="83"/>
      <c r="CS91" s="83"/>
      <c r="CT91" s="83"/>
      <c r="CU91" s="83"/>
      <c r="CV91" s="83"/>
      <c r="CW91" s="83"/>
      <c r="CX91" s="83"/>
      <c r="CY91" s="83"/>
      <c r="CZ91" s="83"/>
      <c r="DA91" s="83"/>
      <c r="DB91" s="84"/>
    </row>
    <row r="92" spans="1:126" s="1" customFormat="1" ht="15" customHeight="1" x14ac:dyDescent="0.2">
      <c r="A92" s="53"/>
      <c r="B92" s="53"/>
      <c r="C92" s="53"/>
      <c r="D92" s="53"/>
      <c r="E92" s="53"/>
      <c r="F92" s="53"/>
      <c r="G92" s="53"/>
      <c r="H92" s="54" t="s">
        <v>28</v>
      </c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5" t="s">
        <v>24</v>
      </c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7"/>
      <c r="AZ92" s="117">
        <v>28164</v>
      </c>
      <c r="BA92" s="117"/>
      <c r="BB92" s="117"/>
      <c r="BC92" s="117"/>
      <c r="BD92" s="117"/>
      <c r="BE92" s="117"/>
      <c r="BF92" s="117"/>
      <c r="BG92" s="117"/>
      <c r="BH92" s="117"/>
      <c r="BI92" s="117"/>
      <c r="BJ92" s="117"/>
      <c r="BK92" s="117"/>
      <c r="BL92" s="117"/>
      <c r="BM92" s="117"/>
      <c r="BN92" s="117"/>
      <c r="BO92" s="117"/>
      <c r="BP92" s="117"/>
      <c r="BQ92" s="117"/>
      <c r="BR92" s="117"/>
      <c r="BS92" s="117"/>
      <c r="BT92" s="82">
        <v>37367</v>
      </c>
      <c r="BU92" s="83"/>
      <c r="BV92" s="83"/>
      <c r="BW92" s="83"/>
      <c r="BX92" s="83"/>
      <c r="BY92" s="83"/>
      <c r="BZ92" s="83"/>
      <c r="CA92" s="83"/>
      <c r="CB92" s="83"/>
      <c r="CC92" s="83"/>
      <c r="CD92" s="83"/>
      <c r="CE92" s="83"/>
      <c r="CF92" s="83"/>
      <c r="CG92" s="83"/>
      <c r="CH92" s="83"/>
      <c r="CI92" s="83"/>
      <c r="CJ92" s="84"/>
      <c r="CK92" s="82">
        <v>23636.631000000001</v>
      </c>
      <c r="CL92" s="83"/>
      <c r="CM92" s="83"/>
      <c r="CN92" s="83"/>
      <c r="CO92" s="83"/>
      <c r="CP92" s="83"/>
      <c r="CQ92" s="83"/>
      <c r="CR92" s="83"/>
      <c r="CS92" s="83"/>
      <c r="CT92" s="83"/>
      <c r="CU92" s="83"/>
      <c r="CV92" s="83"/>
      <c r="CW92" s="83"/>
      <c r="CX92" s="83"/>
      <c r="CY92" s="83"/>
      <c r="CZ92" s="83"/>
      <c r="DA92" s="83"/>
      <c r="DB92" s="84"/>
    </row>
    <row r="93" spans="1:126" s="1" customFormat="1" ht="106.5" customHeight="1" x14ac:dyDescent="0.2">
      <c r="A93" s="85" t="s">
        <v>60</v>
      </c>
      <c r="B93" s="85"/>
      <c r="C93" s="85"/>
      <c r="D93" s="85"/>
      <c r="E93" s="85"/>
      <c r="F93" s="85"/>
      <c r="G93" s="85"/>
      <c r="H93" s="109" t="s">
        <v>140</v>
      </c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10" t="s">
        <v>24</v>
      </c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2"/>
      <c r="AZ93" s="113">
        <f>AZ94+AZ95</f>
        <v>249871</v>
      </c>
      <c r="BA93" s="113"/>
      <c r="BB93" s="113"/>
      <c r="BC93" s="113"/>
      <c r="BD93" s="113"/>
      <c r="BE93" s="113"/>
      <c r="BF93" s="113"/>
      <c r="BG93" s="113"/>
      <c r="BH93" s="113"/>
      <c r="BI93" s="113"/>
      <c r="BJ93" s="113"/>
      <c r="BK93" s="113"/>
      <c r="BL93" s="113"/>
      <c r="BM93" s="113"/>
      <c r="BN93" s="113"/>
      <c r="BO93" s="113"/>
      <c r="BP93" s="113"/>
      <c r="BQ93" s="113"/>
      <c r="BR93" s="113"/>
      <c r="BS93" s="113"/>
      <c r="BT93" s="114">
        <f>BT94+BT95</f>
        <v>307445</v>
      </c>
      <c r="BU93" s="115"/>
      <c r="BV93" s="115"/>
      <c r="BW93" s="115"/>
      <c r="BX93" s="115"/>
      <c r="BY93" s="115"/>
      <c r="BZ93" s="115"/>
      <c r="CA93" s="115"/>
      <c r="CB93" s="115"/>
      <c r="CC93" s="115"/>
      <c r="CD93" s="115"/>
      <c r="CE93" s="115"/>
      <c r="CF93" s="115"/>
      <c r="CG93" s="115"/>
      <c r="CH93" s="115"/>
      <c r="CI93" s="115"/>
      <c r="CJ93" s="116"/>
      <c r="CK93" s="114">
        <f>CK94+CK95</f>
        <v>275257.5</v>
      </c>
      <c r="CL93" s="115"/>
      <c r="CM93" s="115"/>
      <c r="CN93" s="115"/>
      <c r="CO93" s="115"/>
      <c r="CP93" s="115"/>
      <c r="CQ93" s="115"/>
      <c r="CR93" s="115"/>
      <c r="CS93" s="115"/>
      <c r="CT93" s="115"/>
      <c r="CU93" s="115"/>
      <c r="CV93" s="115"/>
      <c r="CW93" s="115"/>
      <c r="CX93" s="115"/>
      <c r="CY93" s="115"/>
      <c r="CZ93" s="115"/>
      <c r="DA93" s="115"/>
      <c r="DB93" s="116"/>
      <c r="DS93" s="7"/>
      <c r="DT93" s="7"/>
      <c r="DV93" s="7"/>
    </row>
    <row r="94" spans="1:126" s="1" customFormat="1" ht="15" customHeight="1" x14ac:dyDescent="0.2">
      <c r="A94" s="53"/>
      <c r="B94" s="53"/>
      <c r="C94" s="53"/>
      <c r="D94" s="53"/>
      <c r="E94" s="53"/>
      <c r="F94" s="53"/>
      <c r="G94" s="53"/>
      <c r="H94" s="54" t="s">
        <v>61</v>
      </c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5" t="s">
        <v>24</v>
      </c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7"/>
      <c r="AZ94" s="82">
        <v>118148</v>
      </c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4"/>
      <c r="BT94" s="82">
        <v>155255</v>
      </c>
      <c r="BU94" s="83"/>
      <c r="BV94" s="83"/>
      <c r="BW94" s="83"/>
      <c r="BX94" s="83"/>
      <c r="BY94" s="83"/>
      <c r="BZ94" s="83"/>
      <c r="CA94" s="83"/>
      <c r="CB94" s="83"/>
      <c r="CC94" s="83"/>
      <c r="CD94" s="83"/>
      <c r="CE94" s="83"/>
      <c r="CF94" s="83"/>
      <c r="CG94" s="83"/>
      <c r="CH94" s="83"/>
      <c r="CI94" s="83"/>
      <c r="CJ94" s="84"/>
      <c r="CK94" s="82">
        <f>137746-0.3</f>
        <v>137745.70000000001</v>
      </c>
      <c r="CL94" s="83"/>
      <c r="CM94" s="83"/>
      <c r="CN94" s="83"/>
      <c r="CO94" s="83"/>
      <c r="CP94" s="83"/>
      <c r="CQ94" s="83"/>
      <c r="CR94" s="83"/>
      <c r="CS94" s="83"/>
      <c r="CT94" s="83"/>
      <c r="CU94" s="83"/>
      <c r="CV94" s="83"/>
      <c r="CW94" s="83"/>
      <c r="CX94" s="83"/>
      <c r="CY94" s="83"/>
      <c r="CZ94" s="83"/>
      <c r="DA94" s="83"/>
      <c r="DB94" s="84"/>
      <c r="DS94" s="14"/>
    </row>
    <row r="95" spans="1:126" s="1" customFormat="1" ht="15" customHeight="1" x14ac:dyDescent="0.2">
      <c r="A95" s="53"/>
      <c r="B95" s="53"/>
      <c r="C95" s="53"/>
      <c r="D95" s="53"/>
      <c r="E95" s="53"/>
      <c r="F95" s="53"/>
      <c r="G95" s="53"/>
      <c r="H95" s="54" t="s">
        <v>62</v>
      </c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5" t="s">
        <v>24</v>
      </c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7"/>
      <c r="AZ95" s="82">
        <v>131723</v>
      </c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83"/>
      <c r="BS95" s="84"/>
      <c r="BT95" s="82">
        <v>152190</v>
      </c>
      <c r="BU95" s="83"/>
      <c r="BV95" s="83"/>
      <c r="BW95" s="83"/>
      <c r="BX95" s="83"/>
      <c r="BY95" s="83"/>
      <c r="BZ95" s="83"/>
      <c r="CA95" s="83"/>
      <c r="CB95" s="83"/>
      <c r="CC95" s="83"/>
      <c r="CD95" s="83"/>
      <c r="CE95" s="83"/>
      <c r="CF95" s="83"/>
      <c r="CG95" s="83"/>
      <c r="CH95" s="83"/>
      <c r="CI95" s="83"/>
      <c r="CJ95" s="84"/>
      <c r="CK95" s="82">
        <f>137512-0.2</f>
        <v>137511.79999999999</v>
      </c>
      <c r="CL95" s="83"/>
      <c r="CM95" s="83"/>
      <c r="CN95" s="83"/>
      <c r="CO95" s="83"/>
      <c r="CP95" s="83"/>
      <c r="CQ95" s="83"/>
      <c r="CR95" s="83"/>
      <c r="CS95" s="83"/>
      <c r="CT95" s="83"/>
      <c r="CU95" s="83"/>
      <c r="CV95" s="83"/>
      <c r="CW95" s="83"/>
      <c r="CX95" s="83"/>
      <c r="CY95" s="83"/>
      <c r="CZ95" s="83"/>
      <c r="DA95" s="83"/>
      <c r="DB95" s="84"/>
      <c r="DS95" s="14"/>
    </row>
    <row r="96" spans="1:126" s="1" customFormat="1" ht="27.75" customHeight="1" x14ac:dyDescent="0.2">
      <c r="A96" s="85" t="s">
        <v>63</v>
      </c>
      <c r="B96" s="85"/>
      <c r="C96" s="85"/>
      <c r="D96" s="85"/>
      <c r="E96" s="85"/>
      <c r="F96" s="85"/>
      <c r="G96" s="85"/>
      <c r="H96" s="108" t="s">
        <v>127</v>
      </c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55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7"/>
      <c r="AZ96" s="97">
        <f>AZ98+AZ99+AZ103</f>
        <v>160.42700000000002</v>
      </c>
      <c r="BA96" s="97"/>
      <c r="BB96" s="97"/>
      <c r="BC96" s="97"/>
      <c r="BD96" s="97"/>
      <c r="BE96" s="97"/>
      <c r="BF96" s="97"/>
      <c r="BG96" s="97"/>
      <c r="BH96" s="97"/>
      <c r="BI96" s="97"/>
      <c r="BJ96" s="97"/>
      <c r="BK96" s="97"/>
      <c r="BL96" s="97"/>
      <c r="BM96" s="97"/>
      <c r="BN96" s="97"/>
      <c r="BO96" s="97"/>
      <c r="BP96" s="97"/>
      <c r="BQ96" s="97"/>
      <c r="BR96" s="97"/>
      <c r="BS96" s="97"/>
      <c r="BT96" s="98" t="s">
        <v>126</v>
      </c>
      <c r="BU96" s="99"/>
      <c r="BV96" s="99"/>
      <c r="BW96" s="99"/>
      <c r="BX96" s="99"/>
      <c r="BY96" s="99"/>
      <c r="BZ96" s="99"/>
      <c r="CA96" s="99"/>
      <c r="CB96" s="99"/>
      <c r="CC96" s="99"/>
      <c r="CD96" s="99"/>
      <c r="CE96" s="99"/>
      <c r="CF96" s="99"/>
      <c r="CG96" s="99"/>
      <c r="CH96" s="99"/>
      <c r="CI96" s="99"/>
      <c r="CJ96" s="100"/>
      <c r="CK96" s="101">
        <f>CK98+CK99+CK103</f>
        <v>166.44</v>
      </c>
      <c r="CL96" s="102"/>
      <c r="CM96" s="102"/>
      <c r="CN96" s="102"/>
      <c r="CO96" s="102"/>
      <c r="CP96" s="102"/>
      <c r="CQ96" s="102"/>
      <c r="CR96" s="102"/>
      <c r="CS96" s="102"/>
      <c r="CT96" s="102"/>
      <c r="CU96" s="102"/>
      <c r="CV96" s="102"/>
      <c r="CW96" s="102"/>
      <c r="CX96" s="102"/>
      <c r="CY96" s="102"/>
      <c r="CZ96" s="102"/>
      <c r="DA96" s="102"/>
      <c r="DB96" s="103"/>
    </row>
    <row r="97" spans="1:123" s="1" customFormat="1" ht="15" customHeight="1" x14ac:dyDescent="0.2">
      <c r="A97" s="53"/>
      <c r="B97" s="53"/>
      <c r="C97" s="53"/>
      <c r="D97" s="53"/>
      <c r="E97" s="53"/>
      <c r="F97" s="53"/>
      <c r="G97" s="53"/>
      <c r="H97" s="54" t="s">
        <v>21</v>
      </c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5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7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98"/>
      <c r="BU97" s="99"/>
      <c r="BV97" s="99"/>
      <c r="BW97" s="99"/>
      <c r="BX97" s="99"/>
      <c r="BY97" s="99"/>
      <c r="BZ97" s="99"/>
      <c r="CA97" s="99"/>
      <c r="CB97" s="99"/>
      <c r="CC97" s="99"/>
      <c r="CD97" s="99"/>
      <c r="CE97" s="99"/>
      <c r="CF97" s="99"/>
      <c r="CG97" s="99"/>
      <c r="CH97" s="99"/>
      <c r="CI97" s="99"/>
      <c r="CJ97" s="100"/>
      <c r="CK97" s="105"/>
      <c r="CL97" s="106"/>
      <c r="CM97" s="106"/>
      <c r="CN97" s="106"/>
      <c r="CO97" s="106"/>
      <c r="CP97" s="106"/>
      <c r="CQ97" s="106"/>
      <c r="CR97" s="106"/>
      <c r="CS97" s="106"/>
      <c r="CT97" s="106"/>
      <c r="CU97" s="106"/>
      <c r="CV97" s="106"/>
      <c r="CW97" s="106"/>
      <c r="CX97" s="106"/>
      <c r="CY97" s="106"/>
      <c r="CZ97" s="106"/>
      <c r="DA97" s="106"/>
      <c r="DB97" s="107"/>
    </row>
    <row r="98" spans="1:123" s="1" customFormat="1" ht="40.5" customHeight="1" x14ac:dyDescent="0.2">
      <c r="A98" s="53" t="s">
        <v>64</v>
      </c>
      <c r="B98" s="53"/>
      <c r="C98" s="53"/>
      <c r="D98" s="53"/>
      <c r="E98" s="53"/>
      <c r="F98" s="53"/>
      <c r="G98" s="53"/>
      <c r="H98" s="54" t="s">
        <v>65</v>
      </c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5" t="s">
        <v>66</v>
      </c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7"/>
      <c r="AZ98" s="93">
        <f>0.491+154.525</f>
        <v>155.01600000000002</v>
      </c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0" t="s">
        <v>126</v>
      </c>
      <c r="BU98" s="91"/>
      <c r="BV98" s="91"/>
      <c r="BW98" s="91"/>
      <c r="BX98" s="91"/>
      <c r="BY98" s="91"/>
      <c r="BZ98" s="91"/>
      <c r="CA98" s="91"/>
      <c r="CB98" s="91"/>
      <c r="CC98" s="91"/>
      <c r="CD98" s="91"/>
      <c r="CE98" s="91"/>
      <c r="CF98" s="91"/>
      <c r="CG98" s="91"/>
      <c r="CH98" s="91"/>
      <c r="CI98" s="91"/>
      <c r="CJ98" s="92"/>
      <c r="CK98" s="94">
        <f>160.41+0.469</f>
        <v>160.87899999999999</v>
      </c>
      <c r="CL98" s="95"/>
      <c r="CM98" s="95"/>
      <c r="CN98" s="95"/>
      <c r="CO98" s="95"/>
      <c r="CP98" s="95"/>
      <c r="CQ98" s="95"/>
      <c r="CR98" s="95"/>
      <c r="CS98" s="95"/>
      <c r="CT98" s="95"/>
      <c r="CU98" s="95"/>
      <c r="CV98" s="95"/>
      <c r="CW98" s="95"/>
      <c r="CX98" s="95"/>
      <c r="CY98" s="95"/>
      <c r="CZ98" s="95"/>
      <c r="DA98" s="95"/>
      <c r="DB98" s="96"/>
    </row>
    <row r="99" spans="1:123" s="1" customFormat="1" ht="93" customHeight="1" x14ac:dyDescent="0.2">
      <c r="A99" s="53" t="s">
        <v>67</v>
      </c>
      <c r="B99" s="53"/>
      <c r="C99" s="53"/>
      <c r="D99" s="53"/>
      <c r="E99" s="53"/>
      <c r="F99" s="53"/>
      <c r="G99" s="53"/>
      <c r="H99" s="54" t="s">
        <v>68</v>
      </c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5" t="s">
        <v>66</v>
      </c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7"/>
      <c r="AZ99" s="97">
        <f>AZ100+AZ101+AZ102</f>
        <v>5.4049999999999994</v>
      </c>
      <c r="BA99" s="97"/>
      <c r="BB99" s="97"/>
      <c r="BC99" s="97"/>
      <c r="BD99" s="97"/>
      <c r="BE99" s="97"/>
      <c r="BF99" s="97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7"/>
      <c r="BS99" s="97"/>
      <c r="BT99" s="98" t="s">
        <v>126</v>
      </c>
      <c r="BU99" s="99"/>
      <c r="BV99" s="99"/>
      <c r="BW99" s="99"/>
      <c r="BX99" s="99"/>
      <c r="BY99" s="99"/>
      <c r="BZ99" s="99"/>
      <c r="CA99" s="99"/>
      <c r="CB99" s="99"/>
      <c r="CC99" s="99"/>
      <c r="CD99" s="99"/>
      <c r="CE99" s="99"/>
      <c r="CF99" s="99"/>
      <c r="CG99" s="99"/>
      <c r="CH99" s="99"/>
      <c r="CI99" s="99"/>
      <c r="CJ99" s="100"/>
      <c r="CK99" s="101">
        <f>CK100+CK101+CK102</f>
        <v>5.5539999999999994</v>
      </c>
      <c r="CL99" s="102"/>
      <c r="CM99" s="102"/>
      <c r="CN99" s="102"/>
      <c r="CO99" s="102"/>
      <c r="CP99" s="102"/>
      <c r="CQ99" s="102"/>
      <c r="CR99" s="102"/>
      <c r="CS99" s="102"/>
      <c r="CT99" s="102"/>
      <c r="CU99" s="102"/>
      <c r="CV99" s="102"/>
      <c r="CW99" s="102"/>
      <c r="CX99" s="102"/>
      <c r="CY99" s="102"/>
      <c r="CZ99" s="102"/>
      <c r="DA99" s="102"/>
      <c r="DB99" s="103"/>
    </row>
    <row r="100" spans="1:123" s="1" customFormat="1" ht="15" customHeight="1" x14ac:dyDescent="0.2">
      <c r="A100" s="53"/>
      <c r="B100" s="53"/>
      <c r="C100" s="53"/>
      <c r="D100" s="53"/>
      <c r="E100" s="53"/>
      <c r="F100" s="53"/>
      <c r="G100" s="53"/>
      <c r="H100" s="54" t="s">
        <v>57</v>
      </c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5" t="s">
        <v>66</v>
      </c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7"/>
      <c r="AZ100" s="93">
        <v>5.3209999999999997</v>
      </c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3"/>
      <c r="BN100" s="93"/>
      <c r="BO100" s="93"/>
      <c r="BP100" s="93"/>
      <c r="BQ100" s="93"/>
      <c r="BR100" s="93"/>
      <c r="BS100" s="93"/>
      <c r="BT100" s="90" t="s">
        <v>126</v>
      </c>
      <c r="BU100" s="91"/>
      <c r="BV100" s="91"/>
      <c r="BW100" s="91"/>
      <c r="BX100" s="91"/>
      <c r="BY100" s="91"/>
      <c r="BZ100" s="91"/>
      <c r="CA100" s="91"/>
      <c r="CB100" s="91"/>
      <c r="CC100" s="91"/>
      <c r="CD100" s="91"/>
      <c r="CE100" s="91"/>
      <c r="CF100" s="91"/>
      <c r="CG100" s="91"/>
      <c r="CH100" s="91"/>
      <c r="CI100" s="91"/>
      <c r="CJ100" s="92"/>
      <c r="CK100" s="94">
        <v>5.4669999999999996</v>
      </c>
      <c r="CL100" s="95"/>
      <c r="CM100" s="95"/>
      <c r="CN100" s="95"/>
      <c r="CO100" s="95"/>
      <c r="CP100" s="95"/>
      <c r="CQ100" s="95"/>
      <c r="CR100" s="95"/>
      <c r="CS100" s="95"/>
      <c r="CT100" s="95"/>
      <c r="CU100" s="95"/>
      <c r="CV100" s="95"/>
      <c r="CW100" s="95"/>
      <c r="CX100" s="95"/>
      <c r="CY100" s="95"/>
      <c r="CZ100" s="95"/>
      <c r="DA100" s="95"/>
      <c r="DB100" s="96"/>
    </row>
    <row r="101" spans="1:123" s="1" customFormat="1" ht="15" customHeight="1" x14ac:dyDescent="0.2">
      <c r="A101" s="53"/>
      <c r="B101" s="53"/>
      <c r="C101" s="53"/>
      <c r="D101" s="53"/>
      <c r="E101" s="53"/>
      <c r="F101" s="53"/>
      <c r="G101" s="53"/>
      <c r="H101" s="54" t="s">
        <v>58</v>
      </c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5" t="s">
        <v>66</v>
      </c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7"/>
      <c r="AZ101" s="93">
        <v>7.6999999999999999E-2</v>
      </c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  <c r="BN101" s="93"/>
      <c r="BO101" s="93"/>
      <c r="BP101" s="93"/>
      <c r="BQ101" s="93"/>
      <c r="BR101" s="93"/>
      <c r="BS101" s="93"/>
      <c r="BT101" s="90" t="s">
        <v>126</v>
      </c>
      <c r="BU101" s="91"/>
      <c r="BV101" s="91"/>
      <c r="BW101" s="91"/>
      <c r="BX101" s="91"/>
      <c r="BY101" s="91"/>
      <c r="BZ101" s="91"/>
      <c r="CA101" s="91"/>
      <c r="CB101" s="91"/>
      <c r="CC101" s="91"/>
      <c r="CD101" s="91"/>
      <c r="CE101" s="91"/>
      <c r="CF101" s="91"/>
      <c r="CG101" s="91"/>
      <c r="CH101" s="91"/>
      <c r="CI101" s="91"/>
      <c r="CJ101" s="92"/>
      <c r="CK101" s="94">
        <v>0.08</v>
      </c>
      <c r="CL101" s="95"/>
      <c r="CM101" s="95"/>
      <c r="CN101" s="95"/>
      <c r="CO101" s="95"/>
      <c r="CP101" s="95"/>
      <c r="CQ101" s="95"/>
      <c r="CR101" s="95"/>
      <c r="CS101" s="95"/>
      <c r="CT101" s="95"/>
      <c r="CU101" s="95"/>
      <c r="CV101" s="95"/>
      <c r="CW101" s="95"/>
      <c r="CX101" s="95"/>
      <c r="CY101" s="95"/>
      <c r="CZ101" s="95"/>
      <c r="DA101" s="95"/>
      <c r="DB101" s="96"/>
    </row>
    <row r="102" spans="1:123" s="1" customFormat="1" ht="15" customHeight="1" x14ac:dyDescent="0.2">
      <c r="A102" s="53"/>
      <c r="B102" s="53"/>
      <c r="C102" s="53"/>
      <c r="D102" s="53"/>
      <c r="E102" s="53"/>
      <c r="F102" s="53"/>
      <c r="G102" s="53"/>
      <c r="H102" s="54" t="s">
        <v>59</v>
      </c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5" t="s">
        <v>66</v>
      </c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7"/>
      <c r="AZ102" s="93">
        <v>7.0000000000000001E-3</v>
      </c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90" t="s">
        <v>126</v>
      </c>
      <c r="BU102" s="91"/>
      <c r="BV102" s="91"/>
      <c r="BW102" s="91"/>
      <c r="BX102" s="91"/>
      <c r="BY102" s="91"/>
      <c r="BZ102" s="91"/>
      <c r="CA102" s="91"/>
      <c r="CB102" s="91"/>
      <c r="CC102" s="91"/>
      <c r="CD102" s="91"/>
      <c r="CE102" s="91"/>
      <c r="CF102" s="91"/>
      <c r="CG102" s="91"/>
      <c r="CH102" s="91"/>
      <c r="CI102" s="91"/>
      <c r="CJ102" s="92"/>
      <c r="CK102" s="94">
        <v>7.0000000000000001E-3</v>
      </c>
      <c r="CL102" s="95"/>
      <c r="CM102" s="95"/>
      <c r="CN102" s="95"/>
      <c r="CO102" s="95"/>
      <c r="CP102" s="95"/>
      <c r="CQ102" s="95"/>
      <c r="CR102" s="95"/>
      <c r="CS102" s="95"/>
      <c r="CT102" s="95"/>
      <c r="CU102" s="95"/>
      <c r="CV102" s="95"/>
      <c r="CW102" s="95"/>
      <c r="CX102" s="95"/>
      <c r="CY102" s="95"/>
      <c r="CZ102" s="95"/>
      <c r="DA102" s="95"/>
      <c r="DB102" s="96"/>
    </row>
    <row r="103" spans="1:123" s="1" customFormat="1" ht="78" customHeight="1" x14ac:dyDescent="0.2">
      <c r="A103" s="53" t="s">
        <v>69</v>
      </c>
      <c r="B103" s="53"/>
      <c r="C103" s="53"/>
      <c r="D103" s="53"/>
      <c r="E103" s="53"/>
      <c r="F103" s="53"/>
      <c r="G103" s="53"/>
      <c r="H103" s="54" t="s">
        <v>70</v>
      </c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5" t="s">
        <v>66</v>
      </c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7"/>
      <c r="AZ103" s="90">
        <v>6.0000000000000001E-3</v>
      </c>
      <c r="BA103" s="91"/>
      <c r="BB103" s="91"/>
      <c r="BC103" s="91"/>
      <c r="BD103" s="91"/>
      <c r="BE103" s="91"/>
      <c r="BF103" s="91"/>
      <c r="BG103" s="91"/>
      <c r="BH103" s="91"/>
      <c r="BI103" s="91"/>
      <c r="BJ103" s="91"/>
      <c r="BK103" s="91"/>
      <c r="BL103" s="91"/>
      <c r="BM103" s="91"/>
      <c r="BN103" s="91"/>
      <c r="BO103" s="91"/>
      <c r="BP103" s="91"/>
      <c r="BQ103" s="91"/>
      <c r="BR103" s="91"/>
      <c r="BS103" s="92"/>
      <c r="BT103" s="90" t="s">
        <v>126</v>
      </c>
      <c r="BU103" s="91"/>
      <c r="BV103" s="91"/>
      <c r="BW103" s="91"/>
      <c r="BX103" s="91"/>
      <c r="BY103" s="91"/>
      <c r="BZ103" s="91"/>
      <c r="CA103" s="91"/>
      <c r="CB103" s="91"/>
      <c r="CC103" s="91"/>
      <c r="CD103" s="91"/>
      <c r="CE103" s="91"/>
      <c r="CF103" s="91"/>
      <c r="CG103" s="91"/>
      <c r="CH103" s="91"/>
      <c r="CI103" s="91"/>
      <c r="CJ103" s="92"/>
      <c r="CK103" s="90">
        <v>7.0000000000000001E-3</v>
      </c>
      <c r="CL103" s="91"/>
      <c r="CM103" s="91"/>
      <c r="CN103" s="91"/>
      <c r="CO103" s="91"/>
      <c r="CP103" s="91"/>
      <c r="CQ103" s="91"/>
      <c r="CR103" s="91"/>
      <c r="CS103" s="91"/>
      <c r="CT103" s="91"/>
      <c r="CU103" s="91"/>
      <c r="CV103" s="91"/>
      <c r="CW103" s="91"/>
      <c r="CX103" s="91"/>
      <c r="CY103" s="91"/>
      <c r="CZ103" s="91"/>
      <c r="DA103" s="91"/>
      <c r="DB103" s="92"/>
    </row>
    <row r="104" spans="1:123" s="1" customFormat="1" ht="40.5" customHeight="1" x14ac:dyDescent="0.2">
      <c r="A104" s="85" t="s">
        <v>71</v>
      </c>
      <c r="B104" s="85"/>
      <c r="C104" s="85"/>
      <c r="D104" s="85"/>
      <c r="E104" s="85"/>
      <c r="F104" s="85"/>
      <c r="G104" s="85"/>
      <c r="H104" s="86" t="s">
        <v>122</v>
      </c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55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7"/>
      <c r="AZ104" s="87">
        <f>AZ106+AZ107+AZ111</f>
        <v>169544</v>
      </c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8">
        <f>BT106+BT107+BT111</f>
        <v>166380</v>
      </c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8">
        <f>CK106+CK107+CK111</f>
        <v>175484</v>
      </c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</row>
    <row r="105" spans="1:123" s="1" customFormat="1" ht="15" customHeight="1" x14ac:dyDescent="0.2">
      <c r="A105" s="53"/>
      <c r="B105" s="53"/>
      <c r="C105" s="53"/>
      <c r="D105" s="53"/>
      <c r="E105" s="53"/>
      <c r="F105" s="53"/>
      <c r="G105" s="53"/>
      <c r="H105" s="54" t="s">
        <v>21</v>
      </c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5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7"/>
      <c r="AZ105" s="64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5"/>
      <c r="BR105" s="65"/>
      <c r="BS105" s="66"/>
      <c r="BT105" s="64"/>
      <c r="BU105" s="65"/>
      <c r="BV105" s="65"/>
      <c r="BW105" s="65"/>
      <c r="BX105" s="65"/>
      <c r="BY105" s="65"/>
      <c r="BZ105" s="65"/>
      <c r="CA105" s="65"/>
      <c r="CB105" s="65"/>
      <c r="CC105" s="65"/>
      <c r="CD105" s="65"/>
      <c r="CE105" s="65"/>
      <c r="CF105" s="65"/>
      <c r="CG105" s="65"/>
      <c r="CH105" s="65"/>
      <c r="CI105" s="65"/>
      <c r="CJ105" s="66"/>
      <c r="CK105" s="64"/>
      <c r="CL105" s="65"/>
      <c r="CM105" s="65"/>
      <c r="CN105" s="65"/>
      <c r="CO105" s="65"/>
      <c r="CP105" s="65"/>
      <c r="CQ105" s="65"/>
      <c r="CR105" s="65"/>
      <c r="CS105" s="65"/>
      <c r="CT105" s="65"/>
      <c r="CU105" s="65"/>
      <c r="CV105" s="65"/>
      <c r="CW105" s="65"/>
      <c r="CX105" s="65"/>
      <c r="CY105" s="65"/>
      <c r="CZ105" s="65"/>
      <c r="DA105" s="65"/>
      <c r="DB105" s="66"/>
    </row>
    <row r="106" spans="1:123" s="1" customFormat="1" ht="40.5" customHeight="1" x14ac:dyDescent="0.2">
      <c r="A106" s="53" t="s">
        <v>72</v>
      </c>
      <c r="B106" s="53"/>
      <c r="C106" s="53"/>
      <c r="D106" s="53"/>
      <c r="E106" s="53"/>
      <c r="F106" s="53"/>
      <c r="G106" s="53"/>
      <c r="H106" s="54" t="s">
        <v>73</v>
      </c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5" t="s">
        <v>74</v>
      </c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7"/>
      <c r="AZ106" s="82">
        <f>154525+1835</f>
        <v>156360</v>
      </c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83"/>
      <c r="BN106" s="83"/>
      <c r="BO106" s="83"/>
      <c r="BP106" s="83"/>
      <c r="BQ106" s="83"/>
      <c r="BR106" s="83"/>
      <c r="BS106" s="84"/>
      <c r="BT106" s="82">
        <v>153223</v>
      </c>
      <c r="BU106" s="83"/>
      <c r="BV106" s="83"/>
      <c r="BW106" s="83"/>
      <c r="BX106" s="83"/>
      <c r="BY106" s="83"/>
      <c r="BZ106" s="83"/>
      <c r="CA106" s="83"/>
      <c r="CB106" s="83"/>
      <c r="CC106" s="83"/>
      <c r="CD106" s="83"/>
      <c r="CE106" s="83"/>
      <c r="CF106" s="83"/>
      <c r="CG106" s="83"/>
      <c r="CH106" s="83"/>
      <c r="CI106" s="83"/>
      <c r="CJ106" s="83"/>
      <c r="CK106" s="82">
        <f>84249+76161+1092+535</f>
        <v>162037</v>
      </c>
      <c r="CL106" s="83"/>
      <c r="CM106" s="83"/>
      <c r="CN106" s="83"/>
      <c r="CO106" s="83"/>
      <c r="CP106" s="83"/>
      <c r="CQ106" s="83"/>
      <c r="CR106" s="83"/>
      <c r="CS106" s="83"/>
      <c r="CT106" s="83"/>
      <c r="CU106" s="83"/>
      <c r="CV106" s="83"/>
      <c r="CW106" s="83"/>
      <c r="CX106" s="83"/>
      <c r="CY106" s="83"/>
      <c r="CZ106" s="83"/>
      <c r="DA106" s="83"/>
      <c r="DB106" s="83"/>
    </row>
    <row r="107" spans="1:123" s="1" customFormat="1" ht="93" customHeight="1" x14ac:dyDescent="0.2">
      <c r="A107" s="53" t="s">
        <v>75</v>
      </c>
      <c r="B107" s="53"/>
      <c r="C107" s="53"/>
      <c r="D107" s="53"/>
      <c r="E107" s="53"/>
      <c r="F107" s="53"/>
      <c r="G107" s="53"/>
      <c r="H107" s="54" t="s">
        <v>76</v>
      </c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5" t="s">
        <v>74</v>
      </c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7"/>
      <c r="AZ107" s="82">
        <f>AZ108+AZ109+AZ110</f>
        <v>12610</v>
      </c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83"/>
      <c r="BN107" s="83"/>
      <c r="BO107" s="83"/>
      <c r="BP107" s="83"/>
      <c r="BQ107" s="83"/>
      <c r="BR107" s="83"/>
      <c r="BS107" s="84"/>
      <c r="BT107" s="82">
        <f>BT108+BT109+BT110</f>
        <v>12583</v>
      </c>
      <c r="BU107" s="83"/>
      <c r="BV107" s="83"/>
      <c r="BW107" s="83"/>
      <c r="BX107" s="83"/>
      <c r="BY107" s="83"/>
      <c r="BZ107" s="83"/>
      <c r="CA107" s="83"/>
      <c r="CB107" s="83"/>
      <c r="CC107" s="83"/>
      <c r="CD107" s="83"/>
      <c r="CE107" s="83"/>
      <c r="CF107" s="83"/>
      <c r="CG107" s="83"/>
      <c r="CH107" s="83"/>
      <c r="CI107" s="83"/>
      <c r="CJ107" s="83"/>
      <c r="CK107" s="82">
        <f>CK108+CK109+CK110</f>
        <v>12862</v>
      </c>
      <c r="CL107" s="83"/>
      <c r="CM107" s="83"/>
      <c r="CN107" s="83"/>
      <c r="CO107" s="83"/>
      <c r="CP107" s="83"/>
      <c r="CQ107" s="83"/>
      <c r="CR107" s="83"/>
      <c r="CS107" s="83"/>
      <c r="CT107" s="83"/>
      <c r="CU107" s="83"/>
      <c r="CV107" s="83"/>
      <c r="CW107" s="83"/>
      <c r="CX107" s="83"/>
      <c r="CY107" s="83"/>
      <c r="CZ107" s="83"/>
      <c r="DA107" s="83"/>
      <c r="DB107" s="83"/>
    </row>
    <row r="108" spans="1:123" s="1" customFormat="1" ht="15" customHeight="1" x14ac:dyDescent="0.2">
      <c r="A108" s="53"/>
      <c r="B108" s="53"/>
      <c r="C108" s="53"/>
      <c r="D108" s="53"/>
      <c r="E108" s="53"/>
      <c r="F108" s="53"/>
      <c r="G108" s="53"/>
      <c r="H108" s="54" t="s">
        <v>57</v>
      </c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5" t="s">
        <v>74</v>
      </c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7"/>
      <c r="AZ108" s="82">
        <v>12353</v>
      </c>
      <c r="BA108" s="83"/>
      <c r="BB108" s="83"/>
      <c r="BC108" s="83"/>
      <c r="BD108" s="83"/>
      <c r="BE108" s="83"/>
      <c r="BF108" s="83"/>
      <c r="BG108" s="83"/>
      <c r="BH108" s="83"/>
      <c r="BI108" s="83"/>
      <c r="BJ108" s="83"/>
      <c r="BK108" s="83"/>
      <c r="BL108" s="83"/>
      <c r="BM108" s="83"/>
      <c r="BN108" s="83"/>
      <c r="BO108" s="83"/>
      <c r="BP108" s="83"/>
      <c r="BQ108" s="83"/>
      <c r="BR108" s="83"/>
      <c r="BS108" s="84"/>
      <c r="BT108" s="82">
        <v>12326</v>
      </c>
      <c r="BU108" s="83"/>
      <c r="BV108" s="83"/>
      <c r="BW108" s="83"/>
      <c r="BX108" s="83"/>
      <c r="BY108" s="83"/>
      <c r="BZ108" s="83"/>
      <c r="CA108" s="83"/>
      <c r="CB108" s="83"/>
      <c r="CC108" s="83"/>
      <c r="CD108" s="83"/>
      <c r="CE108" s="83"/>
      <c r="CF108" s="83"/>
      <c r="CG108" s="83"/>
      <c r="CH108" s="83"/>
      <c r="CI108" s="83"/>
      <c r="CJ108" s="84"/>
      <c r="CK108" s="82">
        <v>12602</v>
      </c>
      <c r="CL108" s="83"/>
      <c r="CM108" s="83"/>
      <c r="CN108" s="83"/>
      <c r="CO108" s="83"/>
      <c r="CP108" s="83"/>
      <c r="CQ108" s="83"/>
      <c r="CR108" s="83"/>
      <c r="CS108" s="83"/>
      <c r="CT108" s="83"/>
      <c r="CU108" s="83"/>
      <c r="CV108" s="83"/>
      <c r="CW108" s="83"/>
      <c r="CX108" s="83"/>
      <c r="CY108" s="83"/>
      <c r="CZ108" s="83"/>
      <c r="DA108" s="83"/>
      <c r="DB108" s="84"/>
    </row>
    <row r="109" spans="1:123" s="1" customFormat="1" ht="15" customHeight="1" x14ac:dyDescent="0.2">
      <c r="A109" s="53"/>
      <c r="B109" s="53"/>
      <c r="C109" s="53"/>
      <c r="D109" s="53"/>
      <c r="E109" s="53"/>
      <c r="F109" s="53"/>
      <c r="G109" s="53"/>
      <c r="H109" s="54" t="s">
        <v>58</v>
      </c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5" t="s">
        <v>74</v>
      </c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7"/>
      <c r="AZ109" s="82">
        <v>230</v>
      </c>
      <c r="BA109" s="83"/>
      <c r="BB109" s="83"/>
      <c r="BC109" s="83"/>
      <c r="BD109" s="83"/>
      <c r="BE109" s="83"/>
      <c r="BF109" s="83"/>
      <c r="BG109" s="83"/>
      <c r="BH109" s="83"/>
      <c r="BI109" s="83"/>
      <c r="BJ109" s="83"/>
      <c r="BK109" s="83"/>
      <c r="BL109" s="83"/>
      <c r="BM109" s="83"/>
      <c r="BN109" s="83"/>
      <c r="BO109" s="83"/>
      <c r="BP109" s="83"/>
      <c r="BQ109" s="83"/>
      <c r="BR109" s="83"/>
      <c r="BS109" s="84"/>
      <c r="BT109" s="82">
        <v>230</v>
      </c>
      <c r="BU109" s="83"/>
      <c r="BV109" s="83"/>
      <c r="BW109" s="83"/>
      <c r="BX109" s="83"/>
      <c r="BY109" s="83"/>
      <c r="BZ109" s="83"/>
      <c r="CA109" s="83"/>
      <c r="CB109" s="83"/>
      <c r="CC109" s="83"/>
      <c r="CD109" s="83"/>
      <c r="CE109" s="83"/>
      <c r="CF109" s="83"/>
      <c r="CG109" s="83"/>
      <c r="CH109" s="83"/>
      <c r="CI109" s="83"/>
      <c r="CJ109" s="84"/>
      <c r="CK109" s="82">
        <v>233</v>
      </c>
      <c r="CL109" s="83"/>
      <c r="CM109" s="83"/>
      <c r="CN109" s="83"/>
      <c r="CO109" s="83"/>
      <c r="CP109" s="83"/>
      <c r="CQ109" s="83"/>
      <c r="CR109" s="83"/>
      <c r="CS109" s="83"/>
      <c r="CT109" s="83"/>
      <c r="CU109" s="83"/>
      <c r="CV109" s="83"/>
      <c r="CW109" s="83"/>
      <c r="CX109" s="83"/>
      <c r="CY109" s="83"/>
      <c r="CZ109" s="83"/>
      <c r="DA109" s="83"/>
      <c r="DB109" s="84"/>
    </row>
    <row r="110" spans="1:123" s="1" customFormat="1" ht="15" customHeight="1" x14ac:dyDescent="0.2">
      <c r="A110" s="53"/>
      <c r="B110" s="53"/>
      <c r="C110" s="53"/>
      <c r="D110" s="53"/>
      <c r="E110" s="53"/>
      <c r="F110" s="53"/>
      <c r="G110" s="53"/>
      <c r="H110" s="54" t="s">
        <v>59</v>
      </c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5" t="s">
        <v>74</v>
      </c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7"/>
      <c r="AZ110" s="82">
        <v>27</v>
      </c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  <c r="BN110" s="83"/>
      <c r="BO110" s="83"/>
      <c r="BP110" s="83"/>
      <c r="BQ110" s="83"/>
      <c r="BR110" s="83"/>
      <c r="BS110" s="84"/>
      <c r="BT110" s="82">
        <v>27</v>
      </c>
      <c r="BU110" s="83"/>
      <c r="BV110" s="83"/>
      <c r="BW110" s="83"/>
      <c r="BX110" s="83"/>
      <c r="BY110" s="83"/>
      <c r="BZ110" s="83"/>
      <c r="CA110" s="83"/>
      <c r="CB110" s="83"/>
      <c r="CC110" s="83"/>
      <c r="CD110" s="83"/>
      <c r="CE110" s="83"/>
      <c r="CF110" s="83"/>
      <c r="CG110" s="83"/>
      <c r="CH110" s="83"/>
      <c r="CI110" s="83"/>
      <c r="CJ110" s="84"/>
      <c r="CK110" s="82">
        <v>27</v>
      </c>
      <c r="CL110" s="83"/>
      <c r="CM110" s="83"/>
      <c r="CN110" s="83"/>
      <c r="CO110" s="83"/>
      <c r="CP110" s="83"/>
      <c r="CQ110" s="83"/>
      <c r="CR110" s="83"/>
      <c r="CS110" s="83"/>
      <c r="CT110" s="83"/>
      <c r="CU110" s="83"/>
      <c r="CV110" s="83"/>
      <c r="CW110" s="83"/>
      <c r="CX110" s="83"/>
      <c r="CY110" s="83"/>
      <c r="CZ110" s="83"/>
      <c r="DA110" s="83"/>
      <c r="DB110" s="84"/>
      <c r="DS110" s="19"/>
    </row>
    <row r="111" spans="1:123" s="1" customFormat="1" ht="80.25" customHeight="1" x14ac:dyDescent="0.2">
      <c r="A111" s="53" t="s">
        <v>124</v>
      </c>
      <c r="B111" s="53"/>
      <c r="C111" s="53"/>
      <c r="D111" s="53"/>
      <c r="E111" s="53"/>
      <c r="F111" s="53"/>
      <c r="G111" s="53"/>
      <c r="H111" s="54" t="s">
        <v>125</v>
      </c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5" t="s">
        <v>74</v>
      </c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7"/>
      <c r="AZ111" s="82">
        <v>574</v>
      </c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  <c r="BN111" s="83"/>
      <c r="BO111" s="83"/>
      <c r="BP111" s="83"/>
      <c r="BQ111" s="83"/>
      <c r="BR111" s="83"/>
      <c r="BS111" s="84"/>
      <c r="BT111" s="82">
        <v>574</v>
      </c>
      <c r="BU111" s="83"/>
      <c r="BV111" s="83"/>
      <c r="BW111" s="83"/>
      <c r="BX111" s="83"/>
      <c r="BY111" s="83"/>
      <c r="BZ111" s="83"/>
      <c r="CA111" s="83"/>
      <c r="CB111" s="83"/>
      <c r="CC111" s="83"/>
      <c r="CD111" s="83"/>
      <c r="CE111" s="83"/>
      <c r="CF111" s="83"/>
      <c r="CG111" s="83"/>
      <c r="CH111" s="83"/>
      <c r="CI111" s="83"/>
      <c r="CJ111" s="83"/>
      <c r="CK111" s="82">
        <v>585</v>
      </c>
      <c r="CL111" s="83"/>
      <c r="CM111" s="83"/>
      <c r="CN111" s="83"/>
      <c r="CO111" s="83"/>
      <c r="CP111" s="83"/>
      <c r="CQ111" s="83"/>
      <c r="CR111" s="83"/>
      <c r="CS111" s="83"/>
      <c r="CT111" s="83"/>
      <c r="CU111" s="83"/>
      <c r="CV111" s="83"/>
      <c r="CW111" s="83"/>
      <c r="CX111" s="83"/>
      <c r="CY111" s="83"/>
      <c r="CZ111" s="83"/>
      <c r="DA111" s="83"/>
      <c r="DB111" s="83"/>
      <c r="DS111" s="19"/>
    </row>
    <row r="112" spans="1:123" s="1" customFormat="1" ht="27.75" customHeight="1" x14ac:dyDescent="0.2">
      <c r="A112" s="85" t="s">
        <v>77</v>
      </c>
      <c r="B112" s="85"/>
      <c r="C112" s="85"/>
      <c r="D112" s="85"/>
      <c r="E112" s="85"/>
      <c r="F112" s="85"/>
      <c r="G112" s="85"/>
      <c r="H112" s="86" t="s">
        <v>141</v>
      </c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110" t="s">
        <v>74</v>
      </c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112"/>
      <c r="AZ112" s="141">
        <f>14445+154525</f>
        <v>168970</v>
      </c>
      <c r="BA112" s="142"/>
      <c r="BB112" s="142"/>
      <c r="BC112" s="142"/>
      <c r="BD112" s="142"/>
      <c r="BE112" s="142"/>
      <c r="BF112" s="142"/>
      <c r="BG112" s="142"/>
      <c r="BH112" s="142"/>
      <c r="BI112" s="142"/>
      <c r="BJ112" s="142"/>
      <c r="BK112" s="142"/>
      <c r="BL112" s="142"/>
      <c r="BM112" s="142"/>
      <c r="BN112" s="142"/>
      <c r="BO112" s="142"/>
      <c r="BP112" s="142"/>
      <c r="BQ112" s="142"/>
      <c r="BR112" s="142"/>
      <c r="BS112" s="143"/>
      <c r="BT112" s="90" t="s">
        <v>126</v>
      </c>
      <c r="BU112" s="91"/>
      <c r="BV112" s="91"/>
      <c r="BW112" s="91"/>
      <c r="BX112" s="91"/>
      <c r="BY112" s="91"/>
      <c r="BZ112" s="91"/>
      <c r="CA112" s="91"/>
      <c r="CB112" s="91"/>
      <c r="CC112" s="91"/>
      <c r="CD112" s="91"/>
      <c r="CE112" s="91"/>
      <c r="CF112" s="91"/>
      <c r="CG112" s="91"/>
      <c r="CH112" s="91"/>
      <c r="CI112" s="91"/>
      <c r="CJ112" s="92"/>
      <c r="CK112" s="141">
        <f>14489+160410</f>
        <v>174899</v>
      </c>
      <c r="CL112" s="142"/>
      <c r="CM112" s="142"/>
      <c r="CN112" s="142"/>
      <c r="CO112" s="142"/>
      <c r="CP112" s="142"/>
      <c r="CQ112" s="142"/>
      <c r="CR112" s="142"/>
      <c r="CS112" s="142"/>
      <c r="CT112" s="142"/>
      <c r="CU112" s="142"/>
      <c r="CV112" s="142"/>
      <c r="CW112" s="142"/>
      <c r="CX112" s="142"/>
      <c r="CY112" s="142"/>
      <c r="CZ112" s="142"/>
      <c r="DA112" s="142"/>
      <c r="DB112" s="143"/>
    </row>
    <row r="113" spans="1:106" s="1" customFormat="1" ht="40.5" customHeight="1" x14ac:dyDescent="0.2">
      <c r="A113" s="53" t="s">
        <v>78</v>
      </c>
      <c r="B113" s="53"/>
      <c r="C113" s="53"/>
      <c r="D113" s="53"/>
      <c r="E113" s="53"/>
      <c r="F113" s="53"/>
      <c r="G113" s="53"/>
      <c r="H113" s="54" t="s">
        <v>79</v>
      </c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5" t="s">
        <v>80</v>
      </c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7"/>
      <c r="AZ113" s="70">
        <v>467148.08</v>
      </c>
      <c r="BA113" s="71"/>
      <c r="BB113" s="71"/>
      <c r="BC113" s="71"/>
      <c r="BD113" s="71"/>
      <c r="BE113" s="71"/>
      <c r="BF113" s="71"/>
      <c r="BG113" s="71"/>
      <c r="BH113" s="71"/>
      <c r="BI113" s="71"/>
      <c r="BJ113" s="71"/>
      <c r="BK113" s="71"/>
      <c r="BL113" s="71"/>
      <c r="BM113" s="71"/>
      <c r="BN113" s="71"/>
      <c r="BO113" s="71"/>
      <c r="BP113" s="71"/>
      <c r="BQ113" s="71"/>
      <c r="BR113" s="71"/>
      <c r="BS113" s="72"/>
      <c r="BT113" s="70">
        <v>510472.16</v>
      </c>
      <c r="BU113" s="71"/>
      <c r="BV113" s="71"/>
      <c r="BW113" s="71"/>
      <c r="BX113" s="71"/>
      <c r="BY113" s="71"/>
      <c r="BZ113" s="71"/>
      <c r="CA113" s="71"/>
      <c r="CB113" s="71"/>
      <c r="CC113" s="71"/>
      <c r="CD113" s="71"/>
      <c r="CE113" s="71"/>
      <c r="CF113" s="71"/>
      <c r="CG113" s="71"/>
      <c r="CH113" s="71"/>
      <c r="CI113" s="71"/>
      <c r="CJ113" s="72"/>
      <c r="CK113" s="70">
        <v>678477.64399999997</v>
      </c>
      <c r="CL113" s="71"/>
      <c r="CM113" s="71"/>
      <c r="CN113" s="71"/>
      <c r="CO113" s="71"/>
      <c r="CP113" s="71"/>
      <c r="CQ113" s="71"/>
      <c r="CR113" s="71"/>
      <c r="CS113" s="71"/>
      <c r="CT113" s="71"/>
      <c r="CU113" s="71"/>
      <c r="CV113" s="71"/>
      <c r="CW113" s="71"/>
      <c r="CX113" s="71"/>
      <c r="CY113" s="71"/>
      <c r="CZ113" s="71"/>
      <c r="DA113" s="71"/>
      <c r="DB113" s="72"/>
    </row>
    <row r="114" spans="1:106" s="1" customFormat="1" ht="54" customHeight="1" x14ac:dyDescent="0.2">
      <c r="A114" s="53" t="s">
        <v>81</v>
      </c>
      <c r="B114" s="53"/>
      <c r="C114" s="53"/>
      <c r="D114" s="53"/>
      <c r="E114" s="53"/>
      <c r="F114" s="53"/>
      <c r="G114" s="53"/>
      <c r="H114" s="54" t="s">
        <v>82</v>
      </c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5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7"/>
      <c r="AZ114" s="64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5"/>
      <c r="BR114" s="65"/>
      <c r="BS114" s="66"/>
      <c r="BT114" s="64"/>
      <c r="BU114" s="65"/>
      <c r="BV114" s="65"/>
      <c r="BW114" s="65"/>
      <c r="BX114" s="65"/>
      <c r="BY114" s="65"/>
      <c r="BZ114" s="65"/>
      <c r="CA114" s="65"/>
      <c r="CB114" s="65"/>
      <c r="CC114" s="65"/>
      <c r="CD114" s="65"/>
      <c r="CE114" s="65"/>
      <c r="CF114" s="65"/>
      <c r="CG114" s="65"/>
      <c r="CH114" s="65"/>
      <c r="CI114" s="65"/>
      <c r="CJ114" s="66"/>
      <c r="CK114" s="64"/>
      <c r="CL114" s="65"/>
      <c r="CM114" s="65"/>
      <c r="CN114" s="65"/>
      <c r="CO114" s="65"/>
      <c r="CP114" s="65"/>
      <c r="CQ114" s="65"/>
      <c r="CR114" s="65"/>
      <c r="CS114" s="65"/>
      <c r="CT114" s="65"/>
      <c r="CU114" s="65"/>
      <c r="CV114" s="65"/>
      <c r="CW114" s="65"/>
      <c r="CX114" s="65"/>
      <c r="CY114" s="65"/>
      <c r="CZ114" s="65"/>
      <c r="DA114" s="65"/>
      <c r="DB114" s="66"/>
    </row>
    <row r="115" spans="1:106" s="1" customFormat="1" ht="27.75" customHeight="1" x14ac:dyDescent="0.2">
      <c r="A115" s="53" t="s">
        <v>83</v>
      </c>
      <c r="B115" s="53"/>
      <c r="C115" s="53"/>
      <c r="D115" s="53"/>
      <c r="E115" s="53"/>
      <c r="F115" s="53"/>
      <c r="G115" s="53"/>
      <c r="H115" s="54" t="s">
        <v>84</v>
      </c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5" t="s">
        <v>85</v>
      </c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7"/>
      <c r="AZ115" s="79" t="s">
        <v>111</v>
      </c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0"/>
      <c r="BN115" s="80"/>
      <c r="BO115" s="80"/>
      <c r="BP115" s="80"/>
      <c r="BQ115" s="80"/>
      <c r="BR115" s="80"/>
      <c r="BS115" s="81"/>
      <c r="BT115" s="58" t="s">
        <v>111</v>
      </c>
      <c r="BU115" s="59"/>
      <c r="BV115" s="59"/>
      <c r="BW115" s="59"/>
      <c r="BX115" s="59"/>
      <c r="BY115" s="59"/>
      <c r="BZ115" s="59"/>
      <c r="CA115" s="59"/>
      <c r="CB115" s="59"/>
      <c r="CC115" s="59"/>
      <c r="CD115" s="59"/>
      <c r="CE115" s="59"/>
      <c r="CF115" s="59"/>
      <c r="CG115" s="59"/>
      <c r="CH115" s="59"/>
      <c r="CI115" s="59"/>
      <c r="CJ115" s="60"/>
      <c r="CK115" s="58" t="s">
        <v>111</v>
      </c>
      <c r="CL115" s="59"/>
      <c r="CM115" s="59"/>
      <c r="CN115" s="59"/>
      <c r="CO115" s="59"/>
      <c r="CP115" s="59"/>
      <c r="CQ115" s="59"/>
      <c r="CR115" s="59"/>
      <c r="CS115" s="59"/>
      <c r="CT115" s="59"/>
      <c r="CU115" s="59"/>
      <c r="CV115" s="59"/>
      <c r="CW115" s="59"/>
      <c r="CX115" s="59"/>
      <c r="CY115" s="59"/>
      <c r="CZ115" s="59"/>
      <c r="DA115" s="59"/>
      <c r="DB115" s="60"/>
    </row>
    <row r="116" spans="1:106" s="1" customFormat="1" ht="27.75" customHeight="1" x14ac:dyDescent="0.2">
      <c r="A116" s="53" t="s">
        <v>86</v>
      </c>
      <c r="B116" s="53"/>
      <c r="C116" s="53"/>
      <c r="D116" s="53"/>
      <c r="E116" s="53"/>
      <c r="F116" s="53"/>
      <c r="G116" s="53"/>
      <c r="H116" s="54" t="s">
        <v>87</v>
      </c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5" t="s">
        <v>88</v>
      </c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7"/>
      <c r="AZ116" s="76" t="s">
        <v>111</v>
      </c>
      <c r="BA116" s="77"/>
      <c r="BB116" s="77"/>
      <c r="BC116" s="77"/>
      <c r="BD116" s="77"/>
      <c r="BE116" s="77"/>
      <c r="BF116" s="77"/>
      <c r="BG116" s="77"/>
      <c r="BH116" s="77"/>
      <c r="BI116" s="77"/>
      <c r="BJ116" s="77"/>
      <c r="BK116" s="77"/>
      <c r="BL116" s="77"/>
      <c r="BM116" s="77"/>
      <c r="BN116" s="77"/>
      <c r="BO116" s="77"/>
      <c r="BP116" s="77"/>
      <c r="BQ116" s="77"/>
      <c r="BR116" s="77"/>
      <c r="BS116" s="78"/>
      <c r="BT116" s="58" t="s">
        <v>111</v>
      </c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  <c r="CG116" s="59"/>
      <c r="CH116" s="59"/>
      <c r="CI116" s="59"/>
      <c r="CJ116" s="60"/>
      <c r="CK116" s="58" t="s">
        <v>111</v>
      </c>
      <c r="CL116" s="59"/>
      <c r="CM116" s="59"/>
      <c r="CN116" s="59"/>
      <c r="CO116" s="59"/>
      <c r="CP116" s="59"/>
      <c r="CQ116" s="59"/>
      <c r="CR116" s="59"/>
      <c r="CS116" s="59"/>
      <c r="CT116" s="59"/>
      <c r="CU116" s="59"/>
      <c r="CV116" s="59"/>
      <c r="CW116" s="59"/>
      <c r="CX116" s="59"/>
      <c r="CY116" s="59"/>
      <c r="CZ116" s="59"/>
      <c r="DA116" s="59"/>
      <c r="DB116" s="60"/>
    </row>
    <row r="117" spans="1:106" s="1" customFormat="1" ht="48" customHeight="1" x14ac:dyDescent="0.2">
      <c r="A117" s="53" t="s">
        <v>89</v>
      </c>
      <c r="B117" s="53"/>
      <c r="C117" s="53"/>
      <c r="D117" s="53"/>
      <c r="E117" s="53"/>
      <c r="F117" s="53"/>
      <c r="G117" s="53"/>
      <c r="H117" s="54" t="s">
        <v>90</v>
      </c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5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7"/>
      <c r="AZ117" s="76" t="s">
        <v>111</v>
      </c>
      <c r="BA117" s="77"/>
      <c r="BB117" s="77"/>
      <c r="BC117" s="77"/>
      <c r="BD117" s="77"/>
      <c r="BE117" s="77"/>
      <c r="BF117" s="77"/>
      <c r="BG117" s="77"/>
      <c r="BH117" s="77"/>
      <c r="BI117" s="77"/>
      <c r="BJ117" s="77"/>
      <c r="BK117" s="77"/>
      <c r="BL117" s="77"/>
      <c r="BM117" s="77"/>
      <c r="BN117" s="77"/>
      <c r="BO117" s="77"/>
      <c r="BP117" s="77"/>
      <c r="BQ117" s="77"/>
      <c r="BR117" s="77"/>
      <c r="BS117" s="78"/>
      <c r="BT117" s="58" t="s">
        <v>111</v>
      </c>
      <c r="BU117" s="59"/>
      <c r="BV117" s="59"/>
      <c r="BW117" s="59"/>
      <c r="BX117" s="59"/>
      <c r="BY117" s="59"/>
      <c r="BZ117" s="59"/>
      <c r="CA117" s="59"/>
      <c r="CB117" s="59"/>
      <c r="CC117" s="59"/>
      <c r="CD117" s="59"/>
      <c r="CE117" s="59"/>
      <c r="CF117" s="59"/>
      <c r="CG117" s="59"/>
      <c r="CH117" s="59"/>
      <c r="CI117" s="59"/>
      <c r="CJ117" s="60"/>
      <c r="CK117" s="58" t="s">
        <v>111</v>
      </c>
      <c r="CL117" s="59"/>
      <c r="CM117" s="59"/>
      <c r="CN117" s="59"/>
      <c r="CO117" s="59"/>
      <c r="CP117" s="59"/>
      <c r="CQ117" s="59"/>
      <c r="CR117" s="59"/>
      <c r="CS117" s="59"/>
      <c r="CT117" s="59"/>
      <c r="CU117" s="59"/>
      <c r="CV117" s="59"/>
      <c r="CW117" s="59"/>
      <c r="CX117" s="59"/>
      <c r="CY117" s="59"/>
      <c r="CZ117" s="59"/>
      <c r="DA117" s="59"/>
      <c r="DB117" s="60"/>
    </row>
    <row r="118" spans="1:106" s="1" customFormat="1" ht="27.75" customHeight="1" x14ac:dyDescent="0.2">
      <c r="A118" s="53" t="s">
        <v>91</v>
      </c>
      <c r="B118" s="53"/>
      <c r="C118" s="53"/>
      <c r="D118" s="53"/>
      <c r="E118" s="53"/>
      <c r="F118" s="53"/>
      <c r="G118" s="53"/>
      <c r="H118" s="54" t="s">
        <v>92</v>
      </c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5" t="s">
        <v>80</v>
      </c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7"/>
      <c r="AZ118" s="70">
        <v>0</v>
      </c>
      <c r="BA118" s="71"/>
      <c r="BB118" s="71"/>
      <c r="BC118" s="71"/>
      <c r="BD118" s="71"/>
      <c r="BE118" s="71"/>
      <c r="BF118" s="71"/>
      <c r="BG118" s="71"/>
      <c r="BH118" s="71"/>
      <c r="BI118" s="71"/>
      <c r="BJ118" s="71"/>
      <c r="BK118" s="71"/>
      <c r="BL118" s="71"/>
      <c r="BM118" s="71"/>
      <c r="BN118" s="71"/>
      <c r="BO118" s="71"/>
      <c r="BP118" s="71"/>
      <c r="BQ118" s="71"/>
      <c r="BR118" s="71"/>
      <c r="BS118" s="72"/>
      <c r="BT118" s="34">
        <v>32846.33</v>
      </c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6"/>
      <c r="CK118" s="70">
        <v>45303.697999999997</v>
      </c>
      <c r="CL118" s="71"/>
      <c r="CM118" s="71"/>
      <c r="CN118" s="71"/>
      <c r="CO118" s="71"/>
      <c r="CP118" s="71"/>
      <c r="CQ118" s="71"/>
      <c r="CR118" s="71"/>
      <c r="CS118" s="71"/>
      <c r="CT118" s="71"/>
      <c r="CU118" s="71"/>
      <c r="CV118" s="71"/>
      <c r="CW118" s="71"/>
      <c r="CX118" s="71"/>
      <c r="CY118" s="71"/>
      <c r="CZ118" s="71"/>
      <c r="DA118" s="71"/>
      <c r="DB118" s="72"/>
    </row>
    <row r="119" spans="1:106" s="1" customFormat="1" ht="27.75" customHeight="1" x14ac:dyDescent="0.2">
      <c r="A119" s="53" t="s">
        <v>93</v>
      </c>
      <c r="B119" s="53"/>
      <c r="C119" s="53"/>
      <c r="D119" s="53"/>
      <c r="E119" s="53"/>
      <c r="F119" s="53"/>
      <c r="G119" s="53"/>
      <c r="H119" s="54" t="s">
        <v>94</v>
      </c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5" t="s">
        <v>80</v>
      </c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7"/>
      <c r="AZ119" s="70">
        <v>69142.058130000005</v>
      </c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  <c r="BK119" s="71"/>
      <c r="BL119" s="71"/>
      <c r="BM119" s="71"/>
      <c r="BN119" s="71"/>
      <c r="BO119" s="71"/>
      <c r="BP119" s="71"/>
      <c r="BQ119" s="71"/>
      <c r="BR119" s="71"/>
      <c r="BS119" s="72"/>
      <c r="BT119" s="34">
        <v>72952.67</v>
      </c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6"/>
      <c r="CK119" s="70">
        <v>84396.447</v>
      </c>
      <c r="CL119" s="71"/>
      <c r="CM119" s="71"/>
      <c r="CN119" s="71"/>
      <c r="CO119" s="71"/>
      <c r="CP119" s="71"/>
      <c r="CQ119" s="71"/>
      <c r="CR119" s="71"/>
      <c r="CS119" s="71"/>
      <c r="CT119" s="71"/>
      <c r="CU119" s="71"/>
      <c r="CV119" s="71"/>
      <c r="CW119" s="71"/>
      <c r="CX119" s="71"/>
      <c r="CY119" s="71"/>
      <c r="CZ119" s="71"/>
      <c r="DA119" s="71"/>
      <c r="DB119" s="72"/>
    </row>
    <row r="120" spans="1:106" s="1" customFormat="1" ht="27.75" customHeight="1" x14ac:dyDescent="0.2">
      <c r="A120" s="53" t="s">
        <v>95</v>
      </c>
      <c r="B120" s="53"/>
      <c r="C120" s="53"/>
      <c r="D120" s="53"/>
      <c r="E120" s="53"/>
      <c r="F120" s="53"/>
      <c r="G120" s="53"/>
      <c r="H120" s="54" t="s">
        <v>110</v>
      </c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5" t="s">
        <v>80</v>
      </c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7"/>
      <c r="AZ120" s="70" t="s">
        <v>111</v>
      </c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  <c r="BM120" s="71"/>
      <c r="BN120" s="71"/>
      <c r="BO120" s="71"/>
      <c r="BP120" s="71"/>
      <c r="BQ120" s="71"/>
      <c r="BR120" s="71"/>
      <c r="BS120" s="72"/>
      <c r="BT120" s="34" t="s">
        <v>111</v>
      </c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6"/>
      <c r="CK120" s="34" t="s">
        <v>111</v>
      </c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6"/>
    </row>
    <row r="121" spans="1:106" s="1" customFormat="1" ht="12.75" x14ac:dyDescent="0.2">
      <c r="A121" s="53" t="s">
        <v>96</v>
      </c>
      <c r="B121" s="53"/>
      <c r="C121" s="53"/>
      <c r="D121" s="53"/>
      <c r="E121" s="53"/>
      <c r="F121" s="53"/>
      <c r="G121" s="53"/>
      <c r="H121" s="54" t="s">
        <v>120</v>
      </c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5" t="s">
        <v>80</v>
      </c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7"/>
      <c r="AZ121" s="67">
        <v>0</v>
      </c>
      <c r="BA121" s="68"/>
      <c r="BB121" s="68"/>
      <c r="BC121" s="68"/>
      <c r="BD121" s="68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68"/>
      <c r="BR121" s="68"/>
      <c r="BS121" s="69"/>
      <c r="BT121" s="34">
        <v>45854.53</v>
      </c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6"/>
      <c r="CK121" s="70">
        <v>47132.832999999999</v>
      </c>
      <c r="CL121" s="71"/>
      <c r="CM121" s="71"/>
      <c r="CN121" s="71"/>
      <c r="CO121" s="71"/>
      <c r="CP121" s="71"/>
      <c r="CQ121" s="71"/>
      <c r="CR121" s="71"/>
      <c r="CS121" s="71"/>
      <c r="CT121" s="71"/>
      <c r="CU121" s="71"/>
      <c r="CV121" s="71"/>
      <c r="CW121" s="71"/>
      <c r="CX121" s="71"/>
      <c r="CY121" s="71"/>
      <c r="CZ121" s="71"/>
      <c r="DA121" s="71"/>
      <c r="DB121" s="72"/>
    </row>
    <row r="122" spans="1:106" s="1" customFormat="1" ht="54" customHeight="1" x14ac:dyDescent="0.2">
      <c r="A122" s="53" t="s">
        <v>97</v>
      </c>
      <c r="B122" s="53"/>
      <c r="C122" s="53"/>
      <c r="D122" s="53"/>
      <c r="E122" s="53"/>
      <c r="F122" s="53"/>
      <c r="G122" s="53"/>
      <c r="H122" s="54" t="s">
        <v>98</v>
      </c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5" t="s">
        <v>99</v>
      </c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7"/>
      <c r="AZ122" s="31" t="s">
        <v>111</v>
      </c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3"/>
      <c r="BT122" s="55" t="s">
        <v>111</v>
      </c>
      <c r="BU122" s="56"/>
      <c r="BV122" s="56"/>
      <c r="BW122" s="56"/>
      <c r="BX122" s="56"/>
      <c r="BY122" s="56"/>
      <c r="BZ122" s="56"/>
      <c r="CA122" s="56"/>
      <c r="CB122" s="56"/>
      <c r="CC122" s="56"/>
      <c r="CD122" s="56"/>
      <c r="CE122" s="56"/>
      <c r="CF122" s="56"/>
      <c r="CG122" s="56"/>
      <c r="CH122" s="56"/>
      <c r="CI122" s="56"/>
      <c r="CJ122" s="57"/>
      <c r="CK122" s="55" t="s">
        <v>111</v>
      </c>
      <c r="CL122" s="56"/>
      <c r="CM122" s="56"/>
      <c r="CN122" s="56"/>
      <c r="CO122" s="56"/>
      <c r="CP122" s="56"/>
      <c r="CQ122" s="56"/>
      <c r="CR122" s="56"/>
      <c r="CS122" s="56"/>
      <c r="CT122" s="56"/>
      <c r="CU122" s="56"/>
      <c r="CV122" s="56"/>
      <c r="CW122" s="56"/>
      <c r="CX122" s="56"/>
      <c r="CY122" s="56"/>
      <c r="CZ122" s="56"/>
      <c r="DA122" s="56"/>
      <c r="DB122" s="57"/>
    </row>
    <row r="123" spans="1:106" s="1" customFormat="1" ht="80.25" customHeight="1" x14ac:dyDescent="0.2">
      <c r="A123" s="53" t="s">
        <v>100</v>
      </c>
      <c r="B123" s="53"/>
      <c r="C123" s="53"/>
      <c r="D123" s="53"/>
      <c r="E123" s="53"/>
      <c r="F123" s="53"/>
      <c r="G123" s="53"/>
      <c r="H123" s="54" t="s">
        <v>101</v>
      </c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5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7"/>
      <c r="AZ123" s="58" t="s">
        <v>126</v>
      </c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59"/>
      <c r="BR123" s="59"/>
      <c r="BS123" s="60"/>
      <c r="BT123" s="58" t="s">
        <v>142</v>
      </c>
      <c r="BU123" s="59"/>
      <c r="BV123" s="59"/>
      <c r="BW123" s="59"/>
      <c r="BX123" s="59"/>
      <c r="BY123" s="59"/>
      <c r="BZ123" s="59"/>
      <c r="CA123" s="59"/>
      <c r="CB123" s="59"/>
      <c r="CC123" s="59"/>
      <c r="CD123" s="59"/>
      <c r="CE123" s="59"/>
      <c r="CF123" s="59"/>
      <c r="CG123" s="59"/>
      <c r="CH123" s="59"/>
      <c r="CI123" s="59"/>
      <c r="CJ123" s="60"/>
      <c r="CK123" s="61" t="s">
        <v>126</v>
      </c>
      <c r="CL123" s="62"/>
      <c r="CM123" s="62"/>
      <c r="CN123" s="62"/>
      <c r="CO123" s="62"/>
      <c r="CP123" s="62"/>
      <c r="CQ123" s="62"/>
      <c r="CR123" s="62"/>
      <c r="CS123" s="62"/>
      <c r="CT123" s="62"/>
      <c r="CU123" s="62"/>
      <c r="CV123" s="62"/>
      <c r="CW123" s="62"/>
      <c r="CX123" s="62"/>
      <c r="CY123" s="62"/>
      <c r="CZ123" s="62"/>
      <c r="DA123" s="62"/>
      <c r="DB123" s="63"/>
    </row>
    <row r="124" spans="1:106" s="1" customFormat="1" ht="1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</row>
    <row r="125" spans="1:106" s="1" customFormat="1" ht="18.75" customHeight="1" x14ac:dyDescent="0.25">
      <c r="A125" s="43" t="s">
        <v>102</v>
      </c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</row>
    <row r="126" spans="1:106" s="1" customFormat="1" ht="10.9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</row>
    <row r="127" spans="1:106" ht="60" customHeight="1" x14ac:dyDescent="0.25">
      <c r="A127" s="44" t="s">
        <v>17</v>
      </c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5"/>
      <c r="AJ127" s="48" t="s">
        <v>18</v>
      </c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5"/>
      <c r="AZ127" s="50" t="s">
        <v>136</v>
      </c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2"/>
      <c r="BR127" s="50" t="s">
        <v>137</v>
      </c>
      <c r="BS127" s="51"/>
      <c r="BT127" s="51"/>
      <c r="BU127" s="51"/>
      <c r="BV127" s="51"/>
      <c r="BW127" s="51"/>
      <c r="BX127" s="51"/>
      <c r="BY127" s="51"/>
      <c r="BZ127" s="51"/>
      <c r="CA127" s="51"/>
      <c r="CB127" s="51"/>
      <c r="CC127" s="51"/>
      <c r="CD127" s="51"/>
      <c r="CE127" s="51"/>
      <c r="CF127" s="51"/>
      <c r="CG127" s="51"/>
      <c r="CH127" s="51"/>
      <c r="CI127" s="52"/>
      <c r="CJ127" s="50" t="s">
        <v>138</v>
      </c>
      <c r="CK127" s="51"/>
      <c r="CL127" s="51"/>
      <c r="CM127" s="51"/>
      <c r="CN127" s="51"/>
      <c r="CO127" s="51"/>
      <c r="CP127" s="51"/>
      <c r="CQ127" s="51"/>
      <c r="CR127" s="51"/>
      <c r="CS127" s="51"/>
      <c r="CT127" s="51"/>
      <c r="CU127" s="51"/>
      <c r="CV127" s="51"/>
      <c r="CW127" s="51"/>
      <c r="CX127" s="51"/>
      <c r="CY127" s="51"/>
      <c r="CZ127" s="51"/>
      <c r="DA127" s="52"/>
    </row>
    <row r="128" spans="1:106" ht="54.6" customHeight="1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7"/>
      <c r="AJ128" s="49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7"/>
      <c r="AZ128" s="50" t="s">
        <v>27</v>
      </c>
      <c r="BA128" s="51"/>
      <c r="BB128" s="51"/>
      <c r="BC128" s="51"/>
      <c r="BD128" s="51"/>
      <c r="BE128" s="51"/>
      <c r="BF128" s="51"/>
      <c r="BG128" s="51"/>
      <c r="BH128" s="52"/>
      <c r="BI128" s="50" t="s">
        <v>28</v>
      </c>
      <c r="BJ128" s="51"/>
      <c r="BK128" s="51"/>
      <c r="BL128" s="51"/>
      <c r="BM128" s="51"/>
      <c r="BN128" s="51"/>
      <c r="BO128" s="51"/>
      <c r="BP128" s="51"/>
      <c r="BQ128" s="52"/>
      <c r="BR128" s="50" t="s">
        <v>27</v>
      </c>
      <c r="BS128" s="51"/>
      <c r="BT128" s="51"/>
      <c r="BU128" s="51"/>
      <c r="BV128" s="51"/>
      <c r="BW128" s="51"/>
      <c r="BX128" s="51"/>
      <c r="BY128" s="51"/>
      <c r="BZ128" s="52"/>
      <c r="CA128" s="50" t="s">
        <v>28</v>
      </c>
      <c r="CB128" s="51"/>
      <c r="CC128" s="51"/>
      <c r="CD128" s="51"/>
      <c r="CE128" s="51"/>
      <c r="CF128" s="51"/>
      <c r="CG128" s="51"/>
      <c r="CH128" s="51"/>
      <c r="CI128" s="52"/>
      <c r="CJ128" s="50" t="s">
        <v>27</v>
      </c>
      <c r="CK128" s="51"/>
      <c r="CL128" s="51"/>
      <c r="CM128" s="51"/>
      <c r="CN128" s="51"/>
      <c r="CO128" s="51"/>
      <c r="CP128" s="51"/>
      <c r="CQ128" s="51"/>
      <c r="CR128" s="52"/>
      <c r="CS128" s="50" t="s">
        <v>28</v>
      </c>
      <c r="CT128" s="51"/>
      <c r="CU128" s="51"/>
      <c r="CV128" s="51"/>
      <c r="CW128" s="51"/>
      <c r="CX128" s="51"/>
      <c r="CY128" s="51"/>
      <c r="CZ128" s="51"/>
      <c r="DA128" s="52"/>
    </row>
    <row r="129" spans="1:106" ht="27" customHeight="1" x14ac:dyDescent="0.25">
      <c r="A129" s="28" t="s">
        <v>19</v>
      </c>
      <c r="B129" s="28"/>
      <c r="C129" s="28"/>
      <c r="D129" s="28"/>
      <c r="E129" s="28"/>
      <c r="F129" s="28"/>
      <c r="G129" s="29" t="s">
        <v>103</v>
      </c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30"/>
      <c r="AJ129" s="31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3"/>
      <c r="AZ129" s="31"/>
      <c r="BA129" s="32"/>
      <c r="BB129" s="32"/>
      <c r="BC129" s="32"/>
      <c r="BD129" s="32"/>
      <c r="BE129" s="32"/>
      <c r="BF129" s="32"/>
      <c r="BG129" s="32"/>
      <c r="BH129" s="33"/>
      <c r="BI129" s="31"/>
      <c r="BJ129" s="32"/>
      <c r="BK129" s="32"/>
      <c r="BL129" s="32"/>
      <c r="BM129" s="32"/>
      <c r="BN129" s="32"/>
      <c r="BO129" s="32"/>
      <c r="BP129" s="32"/>
      <c r="BQ129" s="33"/>
      <c r="BR129" s="31"/>
      <c r="BS129" s="32"/>
      <c r="BT129" s="32"/>
      <c r="BU129" s="32"/>
      <c r="BV129" s="32"/>
      <c r="BW129" s="32"/>
      <c r="BX129" s="32"/>
      <c r="BY129" s="32"/>
      <c r="BZ129" s="33"/>
      <c r="CA129" s="31"/>
      <c r="CB129" s="32"/>
      <c r="CC129" s="32"/>
      <c r="CD129" s="32"/>
      <c r="CE129" s="32"/>
      <c r="CF129" s="32"/>
      <c r="CG129" s="32"/>
      <c r="CH129" s="32"/>
      <c r="CI129" s="33"/>
      <c r="CJ129" s="31"/>
      <c r="CK129" s="32"/>
      <c r="CL129" s="32"/>
      <c r="CM129" s="32"/>
      <c r="CN129" s="32"/>
      <c r="CO129" s="32"/>
      <c r="CP129" s="32"/>
      <c r="CQ129" s="32"/>
      <c r="CR129" s="33"/>
      <c r="CS129" s="31"/>
      <c r="CT129" s="32"/>
      <c r="CU129" s="32"/>
      <c r="CV129" s="32"/>
      <c r="CW129" s="32"/>
      <c r="CX129" s="32"/>
      <c r="CY129" s="32"/>
      <c r="CZ129" s="32"/>
      <c r="DA129" s="33"/>
    </row>
    <row r="130" spans="1:106" ht="56.25" customHeight="1" x14ac:dyDescent="0.25">
      <c r="A130" s="28" t="s">
        <v>22</v>
      </c>
      <c r="B130" s="28"/>
      <c r="C130" s="28"/>
      <c r="D130" s="28"/>
      <c r="E130" s="28"/>
      <c r="F130" s="28"/>
      <c r="G130" s="29" t="s">
        <v>104</v>
      </c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30"/>
      <c r="AJ130" s="31" t="s">
        <v>105</v>
      </c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3"/>
      <c r="AZ130" s="22">
        <v>234.68</v>
      </c>
      <c r="BA130" s="23"/>
      <c r="BB130" s="23"/>
      <c r="BC130" s="23"/>
      <c r="BD130" s="23"/>
      <c r="BE130" s="23"/>
      <c r="BF130" s="23"/>
      <c r="BG130" s="23"/>
      <c r="BH130" s="24"/>
      <c r="BI130" s="22">
        <v>245.68</v>
      </c>
      <c r="BJ130" s="23"/>
      <c r="BK130" s="23"/>
      <c r="BL130" s="23"/>
      <c r="BM130" s="23"/>
      <c r="BN130" s="23"/>
      <c r="BO130" s="23"/>
      <c r="BP130" s="23"/>
      <c r="BQ130" s="24"/>
      <c r="BR130" s="37">
        <v>234.8</v>
      </c>
      <c r="BS130" s="38"/>
      <c r="BT130" s="38"/>
      <c r="BU130" s="38"/>
      <c r="BV130" s="38"/>
      <c r="BW130" s="38"/>
      <c r="BX130" s="38"/>
      <c r="BY130" s="38"/>
      <c r="BZ130" s="39"/>
      <c r="CA130" s="37">
        <v>236</v>
      </c>
      <c r="CB130" s="38"/>
      <c r="CC130" s="38"/>
      <c r="CD130" s="38"/>
      <c r="CE130" s="38"/>
      <c r="CF130" s="38"/>
      <c r="CG130" s="38"/>
      <c r="CH130" s="38"/>
      <c r="CI130" s="39"/>
      <c r="CJ130" s="37">
        <v>236</v>
      </c>
      <c r="CK130" s="38"/>
      <c r="CL130" s="38"/>
      <c r="CM130" s="38"/>
      <c r="CN130" s="38"/>
      <c r="CO130" s="38"/>
      <c r="CP130" s="38"/>
      <c r="CQ130" s="38"/>
      <c r="CR130" s="39"/>
      <c r="CS130" s="37">
        <v>320.74</v>
      </c>
      <c r="CT130" s="38"/>
      <c r="CU130" s="38"/>
      <c r="CV130" s="38"/>
      <c r="CW130" s="38"/>
      <c r="CX130" s="38"/>
      <c r="CY130" s="38"/>
      <c r="CZ130" s="38"/>
      <c r="DA130" s="39"/>
    </row>
    <row r="131" spans="1:106" ht="69" customHeight="1" x14ac:dyDescent="0.25">
      <c r="A131" s="28" t="s">
        <v>55</v>
      </c>
      <c r="B131" s="28"/>
      <c r="C131" s="28"/>
      <c r="D131" s="28"/>
      <c r="E131" s="28"/>
      <c r="F131" s="28"/>
      <c r="G131" s="29" t="s">
        <v>106</v>
      </c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30"/>
      <c r="AJ131" s="31" t="s">
        <v>105</v>
      </c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3"/>
      <c r="AZ131" s="22">
        <v>154.16</v>
      </c>
      <c r="BA131" s="23"/>
      <c r="BB131" s="23"/>
      <c r="BC131" s="23"/>
      <c r="BD131" s="23"/>
      <c r="BE131" s="23"/>
      <c r="BF131" s="23"/>
      <c r="BG131" s="23"/>
      <c r="BH131" s="24"/>
      <c r="BI131" s="37">
        <v>201.1</v>
      </c>
      <c r="BJ131" s="38"/>
      <c r="BK131" s="38"/>
      <c r="BL131" s="38"/>
      <c r="BM131" s="38"/>
      <c r="BN131" s="38"/>
      <c r="BO131" s="38"/>
      <c r="BP131" s="38"/>
      <c r="BQ131" s="39"/>
      <c r="BR131" s="37">
        <v>201.1</v>
      </c>
      <c r="BS131" s="38"/>
      <c r="BT131" s="38"/>
      <c r="BU131" s="38"/>
      <c r="BV131" s="38"/>
      <c r="BW131" s="38"/>
      <c r="BX131" s="38"/>
      <c r="BY131" s="38"/>
      <c r="BZ131" s="39"/>
      <c r="CA131" s="37">
        <v>140.1</v>
      </c>
      <c r="CB131" s="38"/>
      <c r="CC131" s="38"/>
      <c r="CD131" s="38"/>
      <c r="CE131" s="38"/>
      <c r="CF131" s="38"/>
      <c r="CG131" s="38"/>
      <c r="CH131" s="38"/>
      <c r="CI131" s="39"/>
      <c r="CJ131" s="37">
        <v>140.1</v>
      </c>
      <c r="CK131" s="38"/>
      <c r="CL131" s="38"/>
      <c r="CM131" s="38"/>
      <c r="CN131" s="38"/>
      <c r="CO131" s="38"/>
      <c r="CP131" s="38"/>
      <c r="CQ131" s="38"/>
      <c r="CR131" s="39"/>
      <c r="CS131" s="37">
        <v>926.39</v>
      </c>
      <c r="CT131" s="38"/>
      <c r="CU131" s="38"/>
      <c r="CV131" s="38"/>
      <c r="CW131" s="38"/>
      <c r="CX131" s="38"/>
      <c r="CY131" s="38"/>
      <c r="CZ131" s="38"/>
      <c r="DA131" s="39"/>
    </row>
    <row r="132" spans="1:106" ht="28.15" customHeight="1" x14ac:dyDescent="0.25">
      <c r="A132" s="28" t="s">
        <v>60</v>
      </c>
      <c r="B132" s="28"/>
      <c r="C132" s="28"/>
      <c r="D132" s="28"/>
      <c r="E132" s="28"/>
      <c r="F132" s="28"/>
      <c r="G132" s="29" t="s">
        <v>107</v>
      </c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30"/>
      <c r="AJ132" s="31" t="s">
        <v>105</v>
      </c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3"/>
      <c r="AZ132" s="25"/>
      <c r="BA132" s="26"/>
      <c r="BB132" s="26"/>
      <c r="BC132" s="26"/>
      <c r="BD132" s="26"/>
      <c r="BE132" s="26"/>
      <c r="BF132" s="26"/>
      <c r="BG132" s="26"/>
      <c r="BH132" s="27"/>
      <c r="BI132" s="25"/>
      <c r="BJ132" s="26"/>
      <c r="BK132" s="26"/>
      <c r="BL132" s="26"/>
      <c r="BM132" s="26"/>
      <c r="BN132" s="26"/>
      <c r="BO132" s="26"/>
      <c r="BP132" s="26"/>
      <c r="BQ132" s="27"/>
      <c r="BR132" s="25"/>
      <c r="BS132" s="26"/>
      <c r="BT132" s="26"/>
      <c r="BU132" s="26"/>
      <c r="BV132" s="26"/>
      <c r="BW132" s="26"/>
      <c r="BX132" s="26"/>
      <c r="BY132" s="26"/>
      <c r="BZ132" s="27"/>
      <c r="CA132" s="25"/>
      <c r="CB132" s="26"/>
      <c r="CC132" s="26"/>
      <c r="CD132" s="26"/>
      <c r="CE132" s="26"/>
      <c r="CF132" s="26"/>
      <c r="CG132" s="26"/>
      <c r="CH132" s="26"/>
      <c r="CI132" s="27"/>
      <c r="CJ132" s="40"/>
      <c r="CK132" s="41"/>
      <c r="CL132" s="41"/>
      <c r="CM132" s="41"/>
      <c r="CN132" s="41"/>
      <c r="CO132" s="41"/>
      <c r="CP132" s="41"/>
      <c r="CQ132" s="41"/>
      <c r="CR132" s="42"/>
      <c r="CS132" s="40"/>
      <c r="CT132" s="41"/>
      <c r="CU132" s="41"/>
      <c r="CV132" s="41"/>
      <c r="CW132" s="41"/>
      <c r="CX132" s="41"/>
      <c r="CY132" s="41"/>
      <c r="CZ132" s="41"/>
      <c r="DA132" s="42"/>
    </row>
    <row r="133" spans="1:106" ht="28.5" customHeight="1" x14ac:dyDescent="0.25">
      <c r="A133" s="28"/>
      <c r="B133" s="28"/>
      <c r="C133" s="28"/>
      <c r="D133" s="28"/>
      <c r="E133" s="28"/>
      <c r="F133" s="28"/>
      <c r="G133" s="29" t="s">
        <v>57</v>
      </c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30"/>
      <c r="AJ133" s="31" t="s">
        <v>105</v>
      </c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3"/>
      <c r="AZ133" s="34">
        <v>535.46</v>
      </c>
      <c r="BA133" s="35"/>
      <c r="BB133" s="35"/>
      <c r="BC133" s="35"/>
      <c r="BD133" s="35"/>
      <c r="BE133" s="35"/>
      <c r="BF133" s="35"/>
      <c r="BG133" s="35"/>
      <c r="BH133" s="36"/>
      <c r="BI133" s="22">
        <v>574.23</v>
      </c>
      <c r="BJ133" s="23"/>
      <c r="BK133" s="23"/>
      <c r="BL133" s="23"/>
      <c r="BM133" s="23"/>
      <c r="BN133" s="23"/>
      <c r="BO133" s="23"/>
      <c r="BP133" s="23"/>
      <c r="BQ133" s="24"/>
      <c r="BR133" s="22">
        <v>517.54999999999995</v>
      </c>
      <c r="BS133" s="23"/>
      <c r="BT133" s="23"/>
      <c r="BU133" s="23"/>
      <c r="BV133" s="23"/>
      <c r="BW133" s="23"/>
      <c r="BX133" s="23"/>
      <c r="BY133" s="23"/>
      <c r="BZ133" s="24"/>
      <c r="CA133" s="22">
        <v>631.83000000000004</v>
      </c>
      <c r="CB133" s="23"/>
      <c r="CC133" s="23"/>
      <c r="CD133" s="23"/>
      <c r="CE133" s="23"/>
      <c r="CF133" s="23"/>
      <c r="CG133" s="23"/>
      <c r="CH133" s="23"/>
      <c r="CI133" s="24"/>
      <c r="CJ133" s="22">
        <v>631.83000000000004</v>
      </c>
      <c r="CK133" s="23"/>
      <c r="CL133" s="23"/>
      <c r="CM133" s="23"/>
      <c r="CN133" s="23"/>
      <c r="CO133" s="23"/>
      <c r="CP133" s="23"/>
      <c r="CQ133" s="23"/>
      <c r="CR133" s="24"/>
      <c r="CS133" s="22">
        <v>704.19</v>
      </c>
      <c r="CT133" s="23"/>
      <c r="CU133" s="23"/>
      <c r="CV133" s="23"/>
      <c r="CW133" s="23"/>
      <c r="CX133" s="23"/>
      <c r="CY133" s="23"/>
      <c r="CZ133" s="23"/>
      <c r="DA133" s="24"/>
    </row>
    <row r="134" spans="1:106" ht="27.75" customHeight="1" x14ac:dyDescent="0.25">
      <c r="A134" s="28"/>
      <c r="B134" s="28"/>
      <c r="C134" s="28"/>
      <c r="D134" s="28"/>
      <c r="E134" s="28"/>
      <c r="F134" s="28"/>
      <c r="G134" s="29" t="s">
        <v>58</v>
      </c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30"/>
      <c r="AJ134" s="31" t="s">
        <v>105</v>
      </c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3"/>
      <c r="AZ134" s="34">
        <v>198.26</v>
      </c>
      <c r="BA134" s="35"/>
      <c r="BB134" s="35"/>
      <c r="BC134" s="35"/>
      <c r="BD134" s="35"/>
      <c r="BE134" s="35"/>
      <c r="BF134" s="35"/>
      <c r="BG134" s="35"/>
      <c r="BH134" s="36"/>
      <c r="BI134" s="22">
        <v>191.41</v>
      </c>
      <c r="BJ134" s="23"/>
      <c r="BK134" s="23"/>
      <c r="BL134" s="23"/>
      <c r="BM134" s="23"/>
      <c r="BN134" s="23"/>
      <c r="BO134" s="23"/>
      <c r="BP134" s="23"/>
      <c r="BQ134" s="24"/>
      <c r="BR134" s="22">
        <v>191.41</v>
      </c>
      <c r="BS134" s="23"/>
      <c r="BT134" s="23"/>
      <c r="BU134" s="23"/>
      <c r="BV134" s="23"/>
      <c r="BW134" s="23"/>
      <c r="BX134" s="23"/>
      <c r="BY134" s="23"/>
      <c r="BZ134" s="24"/>
      <c r="CA134" s="22">
        <v>210.61</v>
      </c>
      <c r="CB134" s="23"/>
      <c r="CC134" s="23"/>
      <c r="CD134" s="23"/>
      <c r="CE134" s="23"/>
      <c r="CF134" s="23"/>
      <c r="CG134" s="23"/>
      <c r="CH134" s="23"/>
      <c r="CI134" s="24"/>
      <c r="CJ134" s="22">
        <v>210.61</v>
      </c>
      <c r="CK134" s="23"/>
      <c r="CL134" s="23"/>
      <c r="CM134" s="23"/>
      <c r="CN134" s="23"/>
      <c r="CO134" s="23"/>
      <c r="CP134" s="23"/>
      <c r="CQ134" s="23"/>
      <c r="CR134" s="24"/>
      <c r="CS134" s="22">
        <v>234.73</v>
      </c>
      <c r="CT134" s="23"/>
      <c r="CU134" s="23"/>
      <c r="CV134" s="23"/>
      <c r="CW134" s="23"/>
      <c r="CX134" s="23"/>
      <c r="CY134" s="23"/>
      <c r="CZ134" s="23"/>
      <c r="DA134" s="24"/>
    </row>
    <row r="135" spans="1:106" ht="24" customHeight="1" x14ac:dyDescent="0.25">
      <c r="A135" s="28"/>
      <c r="B135" s="28"/>
      <c r="C135" s="28"/>
      <c r="D135" s="28"/>
      <c r="E135" s="28"/>
      <c r="F135" s="28"/>
      <c r="G135" s="29" t="s">
        <v>59</v>
      </c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30"/>
      <c r="AJ135" s="31" t="s">
        <v>105</v>
      </c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3"/>
      <c r="AZ135" s="34">
        <v>178.49</v>
      </c>
      <c r="BA135" s="35"/>
      <c r="BB135" s="35"/>
      <c r="BC135" s="35"/>
      <c r="BD135" s="35"/>
      <c r="BE135" s="35"/>
      <c r="BF135" s="35"/>
      <c r="BG135" s="35"/>
      <c r="BH135" s="36"/>
      <c r="BI135" s="22">
        <v>191.41</v>
      </c>
      <c r="BJ135" s="23"/>
      <c r="BK135" s="23"/>
      <c r="BL135" s="23"/>
      <c r="BM135" s="23"/>
      <c r="BN135" s="23"/>
      <c r="BO135" s="23"/>
      <c r="BP135" s="23"/>
      <c r="BQ135" s="24"/>
      <c r="BR135" s="22">
        <v>172.52</v>
      </c>
      <c r="BS135" s="23"/>
      <c r="BT135" s="23"/>
      <c r="BU135" s="23"/>
      <c r="BV135" s="23"/>
      <c r="BW135" s="23"/>
      <c r="BX135" s="23"/>
      <c r="BY135" s="23"/>
      <c r="BZ135" s="24"/>
      <c r="CA135" s="22">
        <v>210.61</v>
      </c>
      <c r="CB135" s="23"/>
      <c r="CC135" s="23"/>
      <c r="CD135" s="23"/>
      <c r="CE135" s="23"/>
      <c r="CF135" s="23"/>
      <c r="CG135" s="23"/>
      <c r="CH135" s="23"/>
      <c r="CI135" s="24"/>
      <c r="CJ135" s="22">
        <v>210.61</v>
      </c>
      <c r="CK135" s="23"/>
      <c r="CL135" s="23"/>
      <c r="CM135" s="23"/>
      <c r="CN135" s="23"/>
      <c r="CO135" s="23"/>
      <c r="CP135" s="23"/>
      <c r="CQ135" s="23"/>
      <c r="CR135" s="24"/>
      <c r="CS135" s="22">
        <v>234.73</v>
      </c>
      <c r="CT135" s="23"/>
      <c r="CU135" s="23"/>
      <c r="CV135" s="23"/>
      <c r="CW135" s="23"/>
      <c r="CX135" s="23"/>
      <c r="CY135" s="23"/>
      <c r="CZ135" s="23"/>
      <c r="DA135" s="24"/>
    </row>
    <row r="136" spans="1:106" ht="11.4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</row>
    <row r="137" spans="1:106" s="12" customFormat="1" x14ac:dyDescent="0.2">
      <c r="A137" s="8" t="s">
        <v>108</v>
      </c>
      <c r="B137" s="9"/>
      <c r="C137" s="10"/>
      <c r="D137" s="11"/>
      <c r="E137" s="11"/>
      <c r="F137" s="11"/>
      <c r="G137" s="11"/>
      <c r="H137" s="11"/>
      <c r="I137" s="11"/>
      <c r="J137"/>
      <c r="K137"/>
      <c r="L137"/>
    </row>
    <row r="138" spans="1:106" s="13" customFormat="1" ht="12.75" x14ac:dyDescent="0.2">
      <c r="A138" s="16" t="s">
        <v>109</v>
      </c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</row>
    <row r="139" spans="1:106" s="13" customFormat="1" ht="32.25" customHeight="1" x14ac:dyDescent="0.2">
      <c r="A139" s="21" t="s">
        <v>112</v>
      </c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</row>
    <row r="140" spans="1:106" ht="80.25" customHeight="1" x14ac:dyDescent="0.25">
      <c r="A140" s="21" t="s">
        <v>121</v>
      </c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</row>
    <row r="141" spans="1:106" ht="33.75" customHeight="1" x14ac:dyDescent="0.25">
      <c r="A141" s="21" t="s">
        <v>123</v>
      </c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</row>
    <row r="142" spans="1:106" ht="21.75" customHeight="1" x14ac:dyDescent="0.25">
      <c r="A142" s="21" t="s">
        <v>139</v>
      </c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</row>
  </sheetData>
  <mergeCells count="662">
    <mergeCell ref="A142:DB142"/>
    <mergeCell ref="A140:DB140"/>
    <mergeCell ref="A141:DB141"/>
    <mergeCell ref="A111:G111"/>
    <mergeCell ref="H111:AI111"/>
    <mergeCell ref="AJ111:AY111"/>
    <mergeCell ref="AZ111:BS111"/>
    <mergeCell ref="BT111:CJ111"/>
    <mergeCell ref="CK111:DB111"/>
    <mergeCell ref="A113:G113"/>
    <mergeCell ref="H113:AI113"/>
    <mergeCell ref="AJ113:AY113"/>
    <mergeCell ref="AZ113:BS113"/>
    <mergeCell ref="BT113:CJ113"/>
    <mergeCell ref="CK113:DB113"/>
    <mergeCell ref="A112:G112"/>
    <mergeCell ref="H112:AI112"/>
    <mergeCell ref="AJ112:AY112"/>
    <mergeCell ref="AZ112:BS112"/>
    <mergeCell ref="BT112:CJ112"/>
    <mergeCell ref="CK112:DB112"/>
    <mergeCell ref="A115:G115"/>
    <mergeCell ref="H115:AI115"/>
    <mergeCell ref="AJ115:AY115"/>
    <mergeCell ref="A12:DB12"/>
    <mergeCell ref="A13:DB13"/>
    <mergeCell ref="A15:DB15"/>
    <mergeCell ref="AA17:DB17"/>
    <mergeCell ref="AH18:DB18"/>
    <mergeCell ref="X19:DB19"/>
    <mergeCell ref="A5:DB5"/>
    <mergeCell ref="A7:DB7"/>
    <mergeCell ref="AV8:CD8"/>
    <mergeCell ref="A9:DB9"/>
    <mergeCell ref="A11:DB11"/>
    <mergeCell ref="A8:AU8"/>
    <mergeCell ref="H26:DB26"/>
    <mergeCell ref="A28:DB28"/>
    <mergeCell ref="A30:AI30"/>
    <mergeCell ref="AJ30:AY30"/>
    <mergeCell ref="AZ30:BS30"/>
    <mergeCell ref="BT30:CJ30"/>
    <mergeCell ref="CK30:DB30"/>
    <mergeCell ref="X20:DB20"/>
    <mergeCell ref="H21:DB21"/>
    <mergeCell ref="H22:DB22"/>
    <mergeCell ref="Z23:DB23"/>
    <mergeCell ref="AF24:DB24"/>
    <mergeCell ref="Z25:DB25"/>
    <mergeCell ref="A32:G32"/>
    <mergeCell ref="H32:AI32"/>
    <mergeCell ref="AJ32:AY32"/>
    <mergeCell ref="AZ32:BS32"/>
    <mergeCell ref="BT32:CJ32"/>
    <mergeCell ref="CK32:DB32"/>
    <mergeCell ref="A31:G31"/>
    <mergeCell ref="H31:AI31"/>
    <mergeCell ref="AJ31:AY31"/>
    <mergeCell ref="AZ31:BS31"/>
    <mergeCell ref="BT31:CJ31"/>
    <mergeCell ref="CK31:DB31"/>
    <mergeCell ref="A34:G34"/>
    <mergeCell ref="H34:AI34"/>
    <mergeCell ref="AJ34:AY34"/>
    <mergeCell ref="AZ34:BS34"/>
    <mergeCell ref="BT34:CJ34"/>
    <mergeCell ref="CK34:DB34"/>
    <mergeCell ref="A33:G33"/>
    <mergeCell ref="H33:AI33"/>
    <mergeCell ref="AJ33:AY33"/>
    <mergeCell ref="AZ33:BS33"/>
    <mergeCell ref="BT33:CJ33"/>
    <mergeCell ref="CK33:DB33"/>
    <mergeCell ref="A36:G36"/>
    <mergeCell ref="H36:AI36"/>
    <mergeCell ref="AJ36:AY36"/>
    <mergeCell ref="AZ36:BS36"/>
    <mergeCell ref="BT36:CJ36"/>
    <mergeCell ref="CK36:DB36"/>
    <mergeCell ref="A35:G35"/>
    <mergeCell ref="H35:AI35"/>
    <mergeCell ref="AJ35:AY35"/>
    <mergeCell ref="AZ35:BS35"/>
    <mergeCell ref="BT35:CJ35"/>
    <mergeCell ref="CK35:DB35"/>
    <mergeCell ref="A38:G38"/>
    <mergeCell ref="H38:AI38"/>
    <mergeCell ref="AJ38:AY38"/>
    <mergeCell ref="AZ38:BS38"/>
    <mergeCell ref="BT38:CJ38"/>
    <mergeCell ref="CK38:DB38"/>
    <mergeCell ref="A37:G37"/>
    <mergeCell ref="H37:AI37"/>
    <mergeCell ref="AJ37:AY37"/>
    <mergeCell ref="AZ37:BS37"/>
    <mergeCell ref="BT37:CJ37"/>
    <mergeCell ref="CK37:DB37"/>
    <mergeCell ref="A40:G40"/>
    <mergeCell ref="H40:AI40"/>
    <mergeCell ref="AJ40:AY40"/>
    <mergeCell ref="AZ40:BS40"/>
    <mergeCell ref="BT40:CJ40"/>
    <mergeCell ref="CK40:DB40"/>
    <mergeCell ref="A39:G39"/>
    <mergeCell ref="H39:AI39"/>
    <mergeCell ref="AJ39:AY39"/>
    <mergeCell ref="AZ39:BS39"/>
    <mergeCell ref="BT39:CJ39"/>
    <mergeCell ref="CK39:DB39"/>
    <mergeCell ref="A42:G42"/>
    <mergeCell ref="H42:AI42"/>
    <mergeCell ref="AJ42:AY42"/>
    <mergeCell ref="AZ42:BS42"/>
    <mergeCell ref="BT42:CJ42"/>
    <mergeCell ref="CK42:DB42"/>
    <mergeCell ref="A41:G41"/>
    <mergeCell ref="H41:AI41"/>
    <mergeCell ref="AJ41:AY41"/>
    <mergeCell ref="AZ41:BS41"/>
    <mergeCell ref="BT41:CJ41"/>
    <mergeCell ref="CK41:DB41"/>
    <mergeCell ref="A44:G44"/>
    <mergeCell ref="H44:AI44"/>
    <mergeCell ref="AJ44:AY44"/>
    <mergeCell ref="AZ44:BS44"/>
    <mergeCell ref="BT44:CJ44"/>
    <mergeCell ref="CK44:DB44"/>
    <mergeCell ref="A43:G43"/>
    <mergeCell ref="H43:AI43"/>
    <mergeCell ref="AJ43:AY43"/>
    <mergeCell ref="AZ43:BS43"/>
    <mergeCell ref="BT43:CJ43"/>
    <mergeCell ref="CK43:DB43"/>
    <mergeCell ref="A46:G46"/>
    <mergeCell ref="H46:AI46"/>
    <mergeCell ref="AJ46:AY46"/>
    <mergeCell ref="AZ46:BS46"/>
    <mergeCell ref="BT46:CJ46"/>
    <mergeCell ref="CK46:DB46"/>
    <mergeCell ref="A45:G45"/>
    <mergeCell ref="H45:AI45"/>
    <mergeCell ref="AJ45:AY45"/>
    <mergeCell ref="AZ45:BS45"/>
    <mergeCell ref="BT45:CJ45"/>
    <mergeCell ref="CK45:DB45"/>
    <mergeCell ref="A48:G48"/>
    <mergeCell ref="H48:AI48"/>
    <mergeCell ref="AJ48:AY48"/>
    <mergeCell ref="AZ48:BS48"/>
    <mergeCell ref="BT48:CJ48"/>
    <mergeCell ref="CK48:DB48"/>
    <mergeCell ref="A47:G47"/>
    <mergeCell ref="H47:AI47"/>
    <mergeCell ref="AJ47:AY47"/>
    <mergeCell ref="AZ47:BS47"/>
    <mergeCell ref="BT47:CJ47"/>
    <mergeCell ref="CK47:DB47"/>
    <mergeCell ref="A50:G50"/>
    <mergeCell ref="H50:AI50"/>
    <mergeCell ref="AJ50:AY50"/>
    <mergeCell ref="AZ50:BS50"/>
    <mergeCell ref="BT50:CJ50"/>
    <mergeCell ref="CK50:DB50"/>
    <mergeCell ref="A49:G49"/>
    <mergeCell ref="H49:AI49"/>
    <mergeCell ref="AJ49:AY49"/>
    <mergeCell ref="AZ49:BS49"/>
    <mergeCell ref="BT49:CJ49"/>
    <mergeCell ref="CK49:DB49"/>
    <mergeCell ref="A52:G52"/>
    <mergeCell ref="H52:AI52"/>
    <mergeCell ref="AJ52:AY52"/>
    <mergeCell ref="AZ52:BS52"/>
    <mergeCell ref="BT52:CJ52"/>
    <mergeCell ref="CK52:DB52"/>
    <mergeCell ref="A51:G51"/>
    <mergeCell ref="H51:AI51"/>
    <mergeCell ref="AJ51:AY51"/>
    <mergeCell ref="AZ51:BS51"/>
    <mergeCell ref="BT51:CJ51"/>
    <mergeCell ref="CK51:DB51"/>
    <mergeCell ref="A54:G54"/>
    <mergeCell ref="H54:AI54"/>
    <mergeCell ref="AJ54:AY54"/>
    <mergeCell ref="AZ54:BS54"/>
    <mergeCell ref="BT54:CJ54"/>
    <mergeCell ref="CK54:DB54"/>
    <mergeCell ref="A53:G53"/>
    <mergeCell ref="H53:AI53"/>
    <mergeCell ref="AJ53:AY53"/>
    <mergeCell ref="AZ53:BS53"/>
    <mergeCell ref="BT53:CJ53"/>
    <mergeCell ref="CK53:DB53"/>
    <mergeCell ref="A56:G56"/>
    <mergeCell ref="H56:AI56"/>
    <mergeCell ref="AJ56:AY56"/>
    <mergeCell ref="AZ56:BS56"/>
    <mergeCell ref="BT56:CJ56"/>
    <mergeCell ref="CK56:DB56"/>
    <mergeCell ref="A55:G55"/>
    <mergeCell ref="H55:AI55"/>
    <mergeCell ref="AJ55:AY55"/>
    <mergeCell ref="AZ55:BS55"/>
    <mergeCell ref="BT55:CJ55"/>
    <mergeCell ref="CK55:DB55"/>
    <mergeCell ref="A58:G58"/>
    <mergeCell ref="H58:AI58"/>
    <mergeCell ref="AJ58:AY58"/>
    <mergeCell ref="AZ58:BS58"/>
    <mergeCell ref="BT58:CJ58"/>
    <mergeCell ref="CK58:DB58"/>
    <mergeCell ref="A57:G57"/>
    <mergeCell ref="H57:AI57"/>
    <mergeCell ref="AJ57:AY57"/>
    <mergeCell ref="AZ57:BS57"/>
    <mergeCell ref="BT57:CJ57"/>
    <mergeCell ref="CK57:DB57"/>
    <mergeCell ref="A60:G60"/>
    <mergeCell ref="H60:AI60"/>
    <mergeCell ref="AJ60:AY60"/>
    <mergeCell ref="AZ60:BS60"/>
    <mergeCell ref="BT60:CJ60"/>
    <mergeCell ref="CK60:DB60"/>
    <mergeCell ref="A59:G59"/>
    <mergeCell ref="H59:AI59"/>
    <mergeCell ref="AJ59:AY59"/>
    <mergeCell ref="AZ59:BS59"/>
    <mergeCell ref="BT59:CJ59"/>
    <mergeCell ref="CK59:DB59"/>
    <mergeCell ref="A62:G62"/>
    <mergeCell ref="H62:AI62"/>
    <mergeCell ref="AJ62:AY62"/>
    <mergeCell ref="AZ62:BS62"/>
    <mergeCell ref="BT62:CJ62"/>
    <mergeCell ref="CK62:DB62"/>
    <mergeCell ref="A61:G61"/>
    <mergeCell ref="H61:AI61"/>
    <mergeCell ref="AJ61:AY61"/>
    <mergeCell ref="AZ61:BS61"/>
    <mergeCell ref="BT61:CJ61"/>
    <mergeCell ref="CK61:DB61"/>
    <mergeCell ref="A64:G64"/>
    <mergeCell ref="H64:AI64"/>
    <mergeCell ref="AJ64:AY64"/>
    <mergeCell ref="AZ64:BS64"/>
    <mergeCell ref="BT64:CJ64"/>
    <mergeCell ref="CK64:DB64"/>
    <mergeCell ref="A63:G63"/>
    <mergeCell ref="H63:AI63"/>
    <mergeCell ref="AJ63:AY63"/>
    <mergeCell ref="AZ63:BS63"/>
    <mergeCell ref="BT63:CJ63"/>
    <mergeCell ref="CK63:DB63"/>
    <mergeCell ref="A66:G66"/>
    <mergeCell ref="H66:AI66"/>
    <mergeCell ref="AJ66:AY66"/>
    <mergeCell ref="AZ66:BS66"/>
    <mergeCell ref="BT66:CJ66"/>
    <mergeCell ref="CK66:DB66"/>
    <mergeCell ref="A65:G65"/>
    <mergeCell ref="H65:AI65"/>
    <mergeCell ref="AJ65:AY65"/>
    <mergeCell ref="AZ65:BS65"/>
    <mergeCell ref="BT65:CJ65"/>
    <mergeCell ref="CK65:DB65"/>
    <mergeCell ref="A68:G68"/>
    <mergeCell ref="H68:AI68"/>
    <mergeCell ref="AJ68:AY68"/>
    <mergeCell ref="AZ68:BS68"/>
    <mergeCell ref="BT68:CJ68"/>
    <mergeCell ref="CK68:DB68"/>
    <mergeCell ref="A67:G67"/>
    <mergeCell ref="H67:AI67"/>
    <mergeCell ref="AJ67:AY67"/>
    <mergeCell ref="AZ67:BS67"/>
    <mergeCell ref="BT67:CJ67"/>
    <mergeCell ref="CK67:DB67"/>
    <mergeCell ref="A70:G70"/>
    <mergeCell ref="H70:AI70"/>
    <mergeCell ref="AJ70:AY70"/>
    <mergeCell ref="AZ70:BS70"/>
    <mergeCell ref="BT70:CJ70"/>
    <mergeCell ref="CK70:DB70"/>
    <mergeCell ref="A69:G69"/>
    <mergeCell ref="H69:AI69"/>
    <mergeCell ref="AJ69:AY69"/>
    <mergeCell ref="AZ69:BS69"/>
    <mergeCell ref="BT69:CJ69"/>
    <mergeCell ref="CK69:DB69"/>
    <mergeCell ref="A72:G72"/>
    <mergeCell ref="H72:AI72"/>
    <mergeCell ref="AJ72:AY72"/>
    <mergeCell ref="AZ72:BS72"/>
    <mergeCell ref="BT72:CJ72"/>
    <mergeCell ref="CK72:DB72"/>
    <mergeCell ref="A71:G71"/>
    <mergeCell ref="H71:AI71"/>
    <mergeCell ref="AJ71:AY71"/>
    <mergeCell ref="AZ71:BS71"/>
    <mergeCell ref="BT71:CJ71"/>
    <mergeCell ref="CK71:DB71"/>
    <mergeCell ref="A74:G74"/>
    <mergeCell ref="H74:AI74"/>
    <mergeCell ref="AJ74:AY74"/>
    <mergeCell ref="AZ74:BS74"/>
    <mergeCell ref="BT74:CJ74"/>
    <mergeCell ref="CK74:DB74"/>
    <mergeCell ref="A73:G73"/>
    <mergeCell ref="H73:AI73"/>
    <mergeCell ref="AJ73:AY73"/>
    <mergeCell ref="AZ73:BS73"/>
    <mergeCell ref="BT73:CJ73"/>
    <mergeCell ref="CK73:DB73"/>
    <mergeCell ref="A76:G76"/>
    <mergeCell ref="H76:AI76"/>
    <mergeCell ref="AJ76:AY76"/>
    <mergeCell ref="AZ76:BS76"/>
    <mergeCell ref="BT76:CJ76"/>
    <mergeCell ref="CK76:DB76"/>
    <mergeCell ref="A75:G75"/>
    <mergeCell ref="H75:AI75"/>
    <mergeCell ref="AJ75:AY75"/>
    <mergeCell ref="AZ75:BS75"/>
    <mergeCell ref="BT75:CJ75"/>
    <mergeCell ref="CK75:DB75"/>
    <mergeCell ref="A78:G78"/>
    <mergeCell ref="H78:AI78"/>
    <mergeCell ref="AJ78:AY78"/>
    <mergeCell ref="AZ78:BS78"/>
    <mergeCell ref="BT78:CJ78"/>
    <mergeCell ref="CK78:DB78"/>
    <mergeCell ref="A77:G77"/>
    <mergeCell ref="H77:AI77"/>
    <mergeCell ref="AJ77:AY77"/>
    <mergeCell ref="AZ77:BS77"/>
    <mergeCell ref="BT77:CJ77"/>
    <mergeCell ref="CK77:DB77"/>
    <mergeCell ref="A80:G80"/>
    <mergeCell ref="H80:AI80"/>
    <mergeCell ref="AJ80:AY80"/>
    <mergeCell ref="AZ80:BS80"/>
    <mergeCell ref="BT80:CJ80"/>
    <mergeCell ref="CK80:DB80"/>
    <mergeCell ref="A79:G79"/>
    <mergeCell ref="H79:AI79"/>
    <mergeCell ref="AJ79:AY79"/>
    <mergeCell ref="AZ79:BS79"/>
    <mergeCell ref="BT79:CJ79"/>
    <mergeCell ref="CK79:DB79"/>
    <mergeCell ref="A82:G82"/>
    <mergeCell ref="H82:AI82"/>
    <mergeCell ref="AJ82:AY82"/>
    <mergeCell ref="AZ82:BS82"/>
    <mergeCell ref="BT82:CJ82"/>
    <mergeCell ref="CK82:DB82"/>
    <mergeCell ref="A81:G81"/>
    <mergeCell ref="H81:AI81"/>
    <mergeCell ref="AJ81:AY81"/>
    <mergeCell ref="AZ81:BS81"/>
    <mergeCell ref="BT81:CJ81"/>
    <mergeCell ref="CK81:DB81"/>
    <mergeCell ref="A84:G84"/>
    <mergeCell ref="H84:AI84"/>
    <mergeCell ref="AJ84:AY84"/>
    <mergeCell ref="AZ84:BS84"/>
    <mergeCell ref="BT84:CJ84"/>
    <mergeCell ref="CK84:DB84"/>
    <mergeCell ref="A83:G83"/>
    <mergeCell ref="H83:AI83"/>
    <mergeCell ref="AJ83:AY83"/>
    <mergeCell ref="AZ83:BS83"/>
    <mergeCell ref="BT83:CJ83"/>
    <mergeCell ref="CK83:DB83"/>
    <mergeCell ref="A86:G86"/>
    <mergeCell ref="H86:AI86"/>
    <mergeCell ref="AJ86:AY86"/>
    <mergeCell ref="AZ86:BS86"/>
    <mergeCell ref="BT86:CJ86"/>
    <mergeCell ref="CK86:DB86"/>
    <mergeCell ref="A85:G85"/>
    <mergeCell ref="H85:AI85"/>
    <mergeCell ref="AJ85:AY85"/>
    <mergeCell ref="AZ85:BS85"/>
    <mergeCell ref="BT85:CJ85"/>
    <mergeCell ref="CK85:DB85"/>
    <mergeCell ref="A88:G88"/>
    <mergeCell ref="H88:AI88"/>
    <mergeCell ref="AJ88:AY88"/>
    <mergeCell ref="AZ88:BS88"/>
    <mergeCell ref="BT88:CJ88"/>
    <mergeCell ref="CK88:DB88"/>
    <mergeCell ref="A87:G87"/>
    <mergeCell ref="H87:AI87"/>
    <mergeCell ref="AJ87:AY87"/>
    <mergeCell ref="AZ87:BS87"/>
    <mergeCell ref="BT87:CJ87"/>
    <mergeCell ref="CK87:DB87"/>
    <mergeCell ref="A90:G90"/>
    <mergeCell ref="H90:AI90"/>
    <mergeCell ref="AJ90:AY90"/>
    <mergeCell ref="AZ90:BS90"/>
    <mergeCell ref="BT90:CJ90"/>
    <mergeCell ref="CK90:DB90"/>
    <mergeCell ref="A89:G89"/>
    <mergeCell ref="H89:AI89"/>
    <mergeCell ref="AJ89:AY89"/>
    <mergeCell ref="AZ89:BS89"/>
    <mergeCell ref="BT89:CJ89"/>
    <mergeCell ref="CK89:DB89"/>
    <mergeCell ref="A92:G92"/>
    <mergeCell ref="H92:AI92"/>
    <mergeCell ref="AJ92:AY92"/>
    <mergeCell ref="AZ92:BS92"/>
    <mergeCell ref="BT92:CJ92"/>
    <mergeCell ref="CK92:DB92"/>
    <mergeCell ref="A91:G91"/>
    <mergeCell ref="H91:AI91"/>
    <mergeCell ref="AJ91:AY91"/>
    <mergeCell ref="AZ91:BS91"/>
    <mergeCell ref="BT91:CJ91"/>
    <mergeCell ref="CK91:DB91"/>
    <mergeCell ref="A94:G94"/>
    <mergeCell ref="H94:AI94"/>
    <mergeCell ref="AJ94:AY94"/>
    <mergeCell ref="AZ94:BS94"/>
    <mergeCell ref="BT94:CJ94"/>
    <mergeCell ref="CK94:DB94"/>
    <mergeCell ref="A93:G93"/>
    <mergeCell ref="H93:AI93"/>
    <mergeCell ref="AJ93:AY93"/>
    <mergeCell ref="AZ93:BS93"/>
    <mergeCell ref="BT93:CJ93"/>
    <mergeCell ref="CK93:DB93"/>
    <mergeCell ref="A96:G96"/>
    <mergeCell ref="H96:AI96"/>
    <mergeCell ref="AJ96:AY96"/>
    <mergeCell ref="AZ96:BS96"/>
    <mergeCell ref="BT96:CJ96"/>
    <mergeCell ref="CK96:DB96"/>
    <mergeCell ref="A95:G95"/>
    <mergeCell ref="H95:AI95"/>
    <mergeCell ref="AJ95:AY95"/>
    <mergeCell ref="AZ95:BS95"/>
    <mergeCell ref="BT95:CJ95"/>
    <mergeCell ref="CK95:DB95"/>
    <mergeCell ref="A98:G98"/>
    <mergeCell ref="H98:AI98"/>
    <mergeCell ref="AJ98:AY98"/>
    <mergeCell ref="AZ98:BS98"/>
    <mergeCell ref="BT98:CJ98"/>
    <mergeCell ref="CK98:DB98"/>
    <mergeCell ref="A97:G97"/>
    <mergeCell ref="H97:AI97"/>
    <mergeCell ref="AJ97:AY97"/>
    <mergeCell ref="AZ97:BS97"/>
    <mergeCell ref="BT97:CJ97"/>
    <mergeCell ref="CK97:DB97"/>
    <mergeCell ref="A100:G100"/>
    <mergeCell ref="H100:AI100"/>
    <mergeCell ref="AJ100:AY100"/>
    <mergeCell ref="AZ100:BS100"/>
    <mergeCell ref="BT100:CJ100"/>
    <mergeCell ref="CK100:DB100"/>
    <mergeCell ref="A99:G99"/>
    <mergeCell ref="H99:AI99"/>
    <mergeCell ref="AJ99:AY99"/>
    <mergeCell ref="AZ99:BS99"/>
    <mergeCell ref="BT99:CJ99"/>
    <mergeCell ref="CK99:DB99"/>
    <mergeCell ref="A102:G102"/>
    <mergeCell ref="H102:AI102"/>
    <mergeCell ref="AJ102:AY102"/>
    <mergeCell ref="AZ102:BS102"/>
    <mergeCell ref="BT102:CJ102"/>
    <mergeCell ref="CK102:DB102"/>
    <mergeCell ref="A101:G101"/>
    <mergeCell ref="H101:AI101"/>
    <mergeCell ref="AJ101:AY101"/>
    <mergeCell ref="AZ101:BS101"/>
    <mergeCell ref="BT101:CJ101"/>
    <mergeCell ref="CK101:DB101"/>
    <mergeCell ref="A104:G104"/>
    <mergeCell ref="H104:AI104"/>
    <mergeCell ref="AJ104:AY104"/>
    <mergeCell ref="AZ104:BS104"/>
    <mergeCell ref="BT104:CJ104"/>
    <mergeCell ref="CK104:DB104"/>
    <mergeCell ref="A103:G103"/>
    <mergeCell ref="H103:AI103"/>
    <mergeCell ref="AJ103:AY103"/>
    <mergeCell ref="AZ103:BS103"/>
    <mergeCell ref="BT103:CJ103"/>
    <mergeCell ref="CK103:DB103"/>
    <mergeCell ref="A106:G106"/>
    <mergeCell ref="H106:AI106"/>
    <mergeCell ref="AJ106:AY106"/>
    <mergeCell ref="AZ106:BS106"/>
    <mergeCell ref="BT106:CJ106"/>
    <mergeCell ref="CK106:DB106"/>
    <mergeCell ref="A105:G105"/>
    <mergeCell ref="H105:AI105"/>
    <mergeCell ref="AJ105:AY105"/>
    <mergeCell ref="AZ105:BS105"/>
    <mergeCell ref="BT105:CJ105"/>
    <mergeCell ref="CK105:DB105"/>
    <mergeCell ref="A108:G108"/>
    <mergeCell ref="H108:AI108"/>
    <mergeCell ref="AJ108:AY108"/>
    <mergeCell ref="AZ108:BS108"/>
    <mergeCell ref="BT108:CJ108"/>
    <mergeCell ref="CK108:DB108"/>
    <mergeCell ref="A107:G107"/>
    <mergeCell ref="H107:AI107"/>
    <mergeCell ref="AJ107:AY107"/>
    <mergeCell ref="AZ107:BS107"/>
    <mergeCell ref="BT107:CJ107"/>
    <mergeCell ref="CK107:DB107"/>
    <mergeCell ref="A110:G110"/>
    <mergeCell ref="H110:AI110"/>
    <mergeCell ref="AJ110:AY110"/>
    <mergeCell ref="AZ110:BS110"/>
    <mergeCell ref="BT110:CJ110"/>
    <mergeCell ref="CK110:DB110"/>
    <mergeCell ref="A109:G109"/>
    <mergeCell ref="H109:AI109"/>
    <mergeCell ref="AJ109:AY109"/>
    <mergeCell ref="AZ109:BS109"/>
    <mergeCell ref="BT109:CJ109"/>
    <mergeCell ref="CK109:DB109"/>
    <mergeCell ref="AZ115:BS115"/>
    <mergeCell ref="BT115:CJ115"/>
    <mergeCell ref="CK115:DB115"/>
    <mergeCell ref="A114:G114"/>
    <mergeCell ref="H114:AI114"/>
    <mergeCell ref="AJ114:AY114"/>
    <mergeCell ref="AZ114:BS114"/>
    <mergeCell ref="BT114:CJ114"/>
    <mergeCell ref="CK114:DB114"/>
    <mergeCell ref="A117:G117"/>
    <mergeCell ref="H117:AI117"/>
    <mergeCell ref="AJ117:AY117"/>
    <mergeCell ref="AZ117:BS117"/>
    <mergeCell ref="BT117:CJ117"/>
    <mergeCell ref="CK117:DB117"/>
    <mergeCell ref="A116:G116"/>
    <mergeCell ref="H116:AI116"/>
    <mergeCell ref="AJ116:AY116"/>
    <mergeCell ref="AZ116:BS116"/>
    <mergeCell ref="BT116:CJ116"/>
    <mergeCell ref="CK116:DB116"/>
    <mergeCell ref="A119:G119"/>
    <mergeCell ref="H119:AI119"/>
    <mergeCell ref="AJ119:AY119"/>
    <mergeCell ref="AZ119:BS119"/>
    <mergeCell ref="BT119:CJ119"/>
    <mergeCell ref="CK119:DB119"/>
    <mergeCell ref="A118:G118"/>
    <mergeCell ref="H118:AI118"/>
    <mergeCell ref="AJ118:AY118"/>
    <mergeCell ref="AZ118:BS118"/>
    <mergeCell ref="BT118:CJ118"/>
    <mergeCell ref="CK118:DB118"/>
    <mergeCell ref="A121:G121"/>
    <mergeCell ref="H121:AI121"/>
    <mergeCell ref="AJ121:AY121"/>
    <mergeCell ref="AZ121:BS121"/>
    <mergeCell ref="BT121:CJ121"/>
    <mergeCell ref="CK121:DB121"/>
    <mergeCell ref="A120:G120"/>
    <mergeCell ref="H120:AI120"/>
    <mergeCell ref="AJ120:AY120"/>
    <mergeCell ref="AZ120:BS120"/>
    <mergeCell ref="BT120:CJ120"/>
    <mergeCell ref="CK120:DB120"/>
    <mergeCell ref="A123:G123"/>
    <mergeCell ref="H123:AI123"/>
    <mergeCell ref="AJ123:AY123"/>
    <mergeCell ref="AZ123:BS123"/>
    <mergeCell ref="BT123:CJ123"/>
    <mergeCell ref="CK123:DB123"/>
    <mergeCell ref="A122:G122"/>
    <mergeCell ref="H122:AI122"/>
    <mergeCell ref="AJ122:AY122"/>
    <mergeCell ref="AZ122:BS122"/>
    <mergeCell ref="BT122:CJ122"/>
    <mergeCell ref="CK122:DB122"/>
    <mergeCell ref="A125:DB125"/>
    <mergeCell ref="A127:AI128"/>
    <mergeCell ref="AJ127:AY128"/>
    <mergeCell ref="AZ127:BQ127"/>
    <mergeCell ref="BR127:CI127"/>
    <mergeCell ref="CJ127:DA127"/>
    <mergeCell ref="AZ128:BH128"/>
    <mergeCell ref="BI128:BQ128"/>
    <mergeCell ref="BR128:BZ128"/>
    <mergeCell ref="CA128:CI128"/>
    <mergeCell ref="CJ128:CR128"/>
    <mergeCell ref="CS128:DA128"/>
    <mergeCell ref="A129:F129"/>
    <mergeCell ref="G129:AI129"/>
    <mergeCell ref="AJ129:AY129"/>
    <mergeCell ref="AZ129:BH129"/>
    <mergeCell ref="BI129:BQ129"/>
    <mergeCell ref="BR129:BZ129"/>
    <mergeCell ref="CA129:CI129"/>
    <mergeCell ref="CJ129:CR129"/>
    <mergeCell ref="CS129:DA129"/>
    <mergeCell ref="A130:F130"/>
    <mergeCell ref="G130:AI130"/>
    <mergeCell ref="AJ130:AY130"/>
    <mergeCell ref="AZ130:BH130"/>
    <mergeCell ref="BI130:BQ130"/>
    <mergeCell ref="BR130:BZ130"/>
    <mergeCell ref="CA130:CI130"/>
    <mergeCell ref="CJ130:CR130"/>
    <mergeCell ref="CS130:DA130"/>
    <mergeCell ref="CA131:CI131"/>
    <mergeCell ref="CJ131:CR131"/>
    <mergeCell ref="CS131:DA131"/>
    <mergeCell ref="A132:F132"/>
    <mergeCell ref="G132:AI132"/>
    <mergeCell ref="AJ132:AY132"/>
    <mergeCell ref="AZ132:BH132"/>
    <mergeCell ref="BI132:BQ132"/>
    <mergeCell ref="BR132:BZ132"/>
    <mergeCell ref="CA132:CI132"/>
    <mergeCell ref="A131:F131"/>
    <mergeCell ref="G131:AI131"/>
    <mergeCell ref="AJ131:AY131"/>
    <mergeCell ref="AZ131:BH131"/>
    <mergeCell ref="BI131:BQ131"/>
    <mergeCell ref="BR131:BZ131"/>
    <mergeCell ref="CJ132:CR132"/>
    <mergeCell ref="CS132:DA132"/>
    <mergeCell ref="A133:F133"/>
    <mergeCell ref="G133:AI133"/>
    <mergeCell ref="AJ133:AY133"/>
    <mergeCell ref="AZ133:BH133"/>
    <mergeCell ref="BI133:BQ133"/>
    <mergeCell ref="BR133:BZ133"/>
    <mergeCell ref="CA133:CI133"/>
    <mergeCell ref="CJ133:CR133"/>
    <mergeCell ref="CS133:DA133"/>
    <mergeCell ref="A134:F134"/>
    <mergeCell ref="G134:AI134"/>
    <mergeCell ref="AJ134:AY134"/>
    <mergeCell ref="AZ134:BH134"/>
    <mergeCell ref="BI134:BQ134"/>
    <mergeCell ref="BR134:BZ134"/>
    <mergeCell ref="CA134:CI134"/>
    <mergeCell ref="CJ134:CR134"/>
    <mergeCell ref="CS134:DA134"/>
    <mergeCell ref="A139:DB139"/>
    <mergeCell ref="CA135:CI135"/>
    <mergeCell ref="CJ135:CR135"/>
    <mergeCell ref="CS135:DA135"/>
    <mergeCell ref="A135:F135"/>
    <mergeCell ref="G135:AI135"/>
    <mergeCell ref="AJ135:AY135"/>
    <mergeCell ref="AZ135:BH135"/>
    <mergeCell ref="BI135:BQ135"/>
    <mergeCell ref="BR135:BZ135"/>
  </mergeCells>
  <hyperlinks>
    <hyperlink ref="AF24" r:id="rId1"/>
  </hyperlinks>
  <pageMargins left="0.78740157480314965" right="0.51181102362204722" top="0.59055118110236227" bottom="0.39370078740157483" header="0.19685039370078741" footer="0.19685039370078741"/>
  <pageSetup paperSize="9" scale="74" orientation="portrait" r:id="rId2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2" manualBreakCount="2">
    <brk id="47" max="105" man="1"/>
    <brk id="85" max="105" man="1"/>
  </rowBreaks>
  <colBreaks count="1" manualBreakCount="1">
    <brk id="106" max="1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2022 год</vt:lpstr>
      <vt:lpstr>'2022 год'!Заголовки_для_печати</vt:lpstr>
      <vt:lpstr>'2022 год'!Область_печати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Карева Мария Сергеевна</dc:creator>
  <cp:lastModifiedBy>Лещенок Олеся Викторовна</cp:lastModifiedBy>
  <cp:lastPrinted>2020-02-06T09:50:56Z</cp:lastPrinted>
  <dcterms:created xsi:type="dcterms:W3CDTF">2019-04-06T05:55:17Z</dcterms:created>
  <dcterms:modified xsi:type="dcterms:W3CDTF">2021-10-28T04:44:26Z</dcterms:modified>
</cp:coreProperties>
</file>